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KotrlaCloud\kotrla2023\osobní\atletika ddm\"/>
    </mc:Choice>
  </mc:AlternateContent>
  <xr:revisionPtr revIDLastSave="0" documentId="13_ncr:1_{076025B7-E5C2-4466-B0C1-016CDB68AA87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do 5 let" sheetId="1" r:id="rId1"/>
    <sheet name="6 - 7 let" sheetId="4" r:id="rId2"/>
    <sheet name="8 - 9 let" sheetId="5" r:id="rId3"/>
    <sheet name="10 - 11 let" sheetId="6" r:id="rId4"/>
    <sheet name="nad 11 let" sheetId="7" r:id="rId5"/>
    <sheet name="Kartička" sheetId="8" state="hidden" r:id="rId6"/>
  </sheets>
  <definedNames>
    <definedName name="_xlnm._FilterDatabase" localSheetId="3" hidden="1">'10 - 11 let'!$A$3:$S$32</definedName>
    <definedName name="_xlnm._FilterDatabase" localSheetId="1" hidden="1">'6 - 7 let'!$A$3:$S$30</definedName>
    <definedName name="_xlnm._FilterDatabase" localSheetId="2" hidden="1">'8 - 9 let'!$A$33:$X$60</definedName>
    <definedName name="_xlnm._FilterDatabase" localSheetId="0" hidden="1">'do 5 let'!$A$3:$S$13</definedName>
    <definedName name="_xlnm._FilterDatabase" localSheetId="4" hidden="1">'nad 11 let'!$A$3:$Z$3</definedName>
    <definedName name="_xlnm.Print_Area" localSheetId="3">'10 - 11 let'!$A$1:$S$36</definedName>
    <definedName name="_xlnm.Print_Area" localSheetId="1">'6 - 7 let'!$A$1:$S$54</definedName>
    <definedName name="_xlnm.Print_Area" localSheetId="2">'8 - 9 let'!$A$1:$S$60</definedName>
    <definedName name="_xlnm.Print_Area" localSheetId="0">'do 5 let'!$A$1:$S$29</definedName>
    <definedName name="_xlnm.Print_Area" localSheetId="4">'nad 11 let'!$A$1:$S$43</definedName>
    <definedName name="PP_ActiveDataset">"No Dataset"</definedName>
    <definedName name="PP_Connected">"False"</definedName>
    <definedName name="PP_Currency">"False"</definedName>
    <definedName name="PP_DatasetSwitchAll">"False"</definedName>
    <definedName name="PP_DrillAll">"True"</definedName>
    <definedName name="PP_DrillLevel">"Drill next level"</definedName>
    <definedName name="PP_HideUNDEF">"False"</definedName>
    <definedName name="PP_LastRefresh">"2. května 2019 12:13:44"</definedName>
    <definedName name="PP_ListQuery">"False"</definedName>
    <definedName name="PP_LockOrganisation">"False"</definedName>
    <definedName name="PP_LockTime">"False"</definedName>
    <definedName name="PP_OrganisationSwitchAll">"True"</definedName>
    <definedName name="PP_PeriodSwitchAll">"True"</definedName>
    <definedName name="PP_Simulation">"False"</definedName>
    <definedName name="PP_Thousand">"False"</definedName>
    <definedName name="PP_TopDown">"False"</definedName>
    <definedName name="PP_YearToDate">"False"</definedName>
  </definedNames>
  <calcPr calcId="191029"/>
</workbook>
</file>

<file path=xl/calcChain.xml><?xml version="1.0" encoding="utf-8"?>
<calcChain xmlns="http://schemas.openxmlformats.org/spreadsheetml/2006/main">
  <c r="P42" i="7" l="1"/>
  <c r="N42" i="7"/>
  <c r="L42" i="7"/>
  <c r="J42" i="7"/>
  <c r="H42" i="7"/>
  <c r="P33" i="7"/>
  <c r="N33" i="7"/>
  <c r="L33" i="7"/>
  <c r="J33" i="7"/>
  <c r="H33" i="7"/>
  <c r="P30" i="7"/>
  <c r="N30" i="7"/>
  <c r="L30" i="7"/>
  <c r="J30" i="7"/>
  <c r="H30" i="7"/>
  <c r="P31" i="7"/>
  <c r="N31" i="7"/>
  <c r="L31" i="7"/>
  <c r="J31" i="7"/>
  <c r="H31" i="7"/>
  <c r="Q31" i="7" s="1"/>
  <c r="R31" i="7" s="1"/>
  <c r="P29" i="7"/>
  <c r="N29" i="7"/>
  <c r="L29" i="7"/>
  <c r="J29" i="7"/>
  <c r="H29" i="7"/>
  <c r="P32" i="7"/>
  <c r="N32" i="7"/>
  <c r="L32" i="7"/>
  <c r="J32" i="7"/>
  <c r="H32" i="7"/>
  <c r="P26" i="7"/>
  <c r="N26" i="7"/>
  <c r="L26" i="7"/>
  <c r="J26" i="7"/>
  <c r="H26" i="7"/>
  <c r="P43" i="7"/>
  <c r="N43" i="7"/>
  <c r="L43" i="7"/>
  <c r="J43" i="7"/>
  <c r="H43" i="7"/>
  <c r="P41" i="7"/>
  <c r="N41" i="7"/>
  <c r="L41" i="7"/>
  <c r="J41" i="7"/>
  <c r="H41" i="7"/>
  <c r="P38" i="7"/>
  <c r="N38" i="7"/>
  <c r="L38" i="7"/>
  <c r="J38" i="7"/>
  <c r="H38" i="7"/>
  <c r="P37" i="7"/>
  <c r="N37" i="7"/>
  <c r="L37" i="7"/>
  <c r="J37" i="7"/>
  <c r="H37" i="7"/>
  <c r="P36" i="7"/>
  <c r="N36" i="7"/>
  <c r="L36" i="7"/>
  <c r="J36" i="7"/>
  <c r="H36" i="7"/>
  <c r="Q36" i="7" s="1"/>
  <c r="R36" i="7" s="1"/>
  <c r="P39" i="7"/>
  <c r="N39" i="7"/>
  <c r="L39" i="7"/>
  <c r="J39" i="7"/>
  <c r="H39" i="7"/>
  <c r="P34" i="7"/>
  <c r="N34" i="7"/>
  <c r="L34" i="7"/>
  <c r="J34" i="7"/>
  <c r="H34" i="7"/>
  <c r="P28" i="7"/>
  <c r="N28" i="7"/>
  <c r="L28" i="7"/>
  <c r="J28" i="7"/>
  <c r="H28" i="7"/>
  <c r="P35" i="7"/>
  <c r="N35" i="7"/>
  <c r="L35" i="7"/>
  <c r="J35" i="7"/>
  <c r="H35" i="7"/>
  <c r="Q35" i="7" s="1"/>
  <c r="R35" i="7" s="1"/>
  <c r="P40" i="7"/>
  <c r="N40" i="7"/>
  <c r="L40" i="7"/>
  <c r="J40" i="7"/>
  <c r="H40" i="7"/>
  <c r="P27" i="7"/>
  <c r="N27" i="7"/>
  <c r="L27" i="7"/>
  <c r="J27" i="7"/>
  <c r="H27" i="7"/>
  <c r="R5" i="7"/>
  <c r="R6" i="7"/>
  <c r="R7" i="7"/>
  <c r="R8" i="7"/>
  <c r="R9" i="7"/>
  <c r="R10" i="7"/>
  <c r="R11" i="7"/>
  <c r="R12" i="7"/>
  <c r="R13" i="7"/>
  <c r="R14" i="7"/>
  <c r="R15" i="7"/>
  <c r="R16" i="7"/>
  <c r="R17" i="7"/>
  <c r="R18" i="7"/>
  <c r="R19" i="7"/>
  <c r="R20" i="7"/>
  <c r="R21" i="7"/>
  <c r="R4" i="7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22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4" i="6"/>
  <c r="Q28" i="7" l="1"/>
  <c r="R28" i="7" s="1"/>
  <c r="Q37" i="7"/>
  <c r="R37" i="7" s="1"/>
  <c r="Q26" i="7"/>
  <c r="R26" i="7" s="1"/>
  <c r="Q30" i="7"/>
  <c r="R30" i="7" s="1"/>
  <c r="Q27" i="7"/>
  <c r="R27" i="7" s="1"/>
  <c r="Q34" i="7"/>
  <c r="R34" i="7" s="1"/>
  <c r="Q38" i="7"/>
  <c r="R38" i="7" s="1"/>
  <c r="Q32" i="7"/>
  <c r="R32" i="7" s="1"/>
  <c r="Q33" i="7"/>
  <c r="R33" i="7" s="1"/>
  <c r="Q40" i="7"/>
  <c r="R40" i="7" s="1"/>
  <c r="Q39" i="7"/>
  <c r="R39" i="7" s="1"/>
  <c r="Q41" i="7"/>
  <c r="R41" i="7" s="1"/>
  <c r="Q29" i="7"/>
  <c r="R29" i="7" s="1"/>
  <c r="Q42" i="7"/>
  <c r="R42" i="7" s="1"/>
  <c r="Q43" i="7"/>
  <c r="R43" i="7" s="1"/>
  <c r="P25" i="6" l="1"/>
  <c r="P30" i="6"/>
  <c r="P27" i="6"/>
  <c r="P29" i="6"/>
  <c r="P33" i="6"/>
  <c r="P23" i="6"/>
  <c r="P24" i="6"/>
  <c r="P32" i="6"/>
  <c r="P31" i="6"/>
  <c r="P34" i="6"/>
  <c r="P22" i="6"/>
  <c r="P28" i="6"/>
  <c r="P36" i="6"/>
  <c r="P26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4" i="6"/>
  <c r="N26" i="6"/>
  <c r="L26" i="6"/>
  <c r="J26" i="6"/>
  <c r="H26" i="6"/>
  <c r="N36" i="6"/>
  <c r="L36" i="6"/>
  <c r="J36" i="6"/>
  <c r="H36" i="6"/>
  <c r="N28" i="6"/>
  <c r="L28" i="6"/>
  <c r="J28" i="6"/>
  <c r="H28" i="6"/>
  <c r="N22" i="6"/>
  <c r="L22" i="6"/>
  <c r="J22" i="6"/>
  <c r="H22" i="6"/>
  <c r="N34" i="6"/>
  <c r="L34" i="6"/>
  <c r="J34" i="6"/>
  <c r="H34" i="6"/>
  <c r="N31" i="6"/>
  <c r="L31" i="6"/>
  <c r="J31" i="6"/>
  <c r="H31" i="6"/>
  <c r="N32" i="6"/>
  <c r="L32" i="6"/>
  <c r="J32" i="6"/>
  <c r="H32" i="6"/>
  <c r="N24" i="6"/>
  <c r="L24" i="6"/>
  <c r="J24" i="6"/>
  <c r="H24" i="6"/>
  <c r="N23" i="6"/>
  <c r="L23" i="6"/>
  <c r="J23" i="6"/>
  <c r="H23" i="6"/>
  <c r="N33" i="6"/>
  <c r="L33" i="6"/>
  <c r="J33" i="6"/>
  <c r="H33" i="6"/>
  <c r="N29" i="6"/>
  <c r="L29" i="6"/>
  <c r="J29" i="6"/>
  <c r="H29" i="6"/>
  <c r="N27" i="6"/>
  <c r="L27" i="6"/>
  <c r="J27" i="6"/>
  <c r="H27" i="6"/>
  <c r="N30" i="6"/>
  <c r="L30" i="6"/>
  <c r="J30" i="6"/>
  <c r="H30" i="6"/>
  <c r="N25" i="6"/>
  <c r="L25" i="6"/>
  <c r="J25" i="6"/>
  <c r="H25" i="6"/>
  <c r="N35" i="6"/>
  <c r="L35" i="6"/>
  <c r="J35" i="6"/>
  <c r="H35" i="6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4" i="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4" i="7"/>
  <c r="L5" i="7"/>
  <c r="L6" i="7"/>
  <c r="L7" i="7"/>
  <c r="L8" i="7"/>
  <c r="L9" i="7"/>
  <c r="L10" i="7"/>
  <c r="L11" i="7"/>
  <c r="L12" i="7"/>
  <c r="L13" i="7"/>
  <c r="L14" i="7"/>
  <c r="L15" i="7"/>
  <c r="L16" i="7"/>
  <c r="L17" i="7"/>
  <c r="L18" i="7"/>
  <c r="L19" i="7"/>
  <c r="L20" i="7"/>
  <c r="L21" i="7"/>
  <c r="L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4" i="7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4" i="6"/>
  <c r="O4" i="6"/>
  <c r="Y5" i="6"/>
  <c r="Y6" i="6"/>
  <c r="Y7" i="6"/>
  <c r="Y8" i="6"/>
  <c r="Y9" i="6"/>
  <c r="Y10" i="6"/>
  <c r="Y11" i="6"/>
  <c r="Y12" i="6"/>
  <c r="Y13" i="6"/>
  <c r="Y14" i="6"/>
  <c r="Y15" i="6"/>
  <c r="Y16" i="6"/>
  <c r="Y17" i="6"/>
  <c r="Y18" i="6"/>
  <c r="Y4" i="6"/>
  <c r="O5" i="7"/>
  <c r="O6" i="7"/>
  <c r="O7" i="7"/>
  <c r="O8" i="7"/>
  <c r="O9" i="7"/>
  <c r="O10" i="7"/>
  <c r="O11" i="7"/>
  <c r="O12" i="7"/>
  <c r="O13" i="7"/>
  <c r="O14" i="7"/>
  <c r="O15" i="7"/>
  <c r="O16" i="7"/>
  <c r="O17" i="7"/>
  <c r="O18" i="7"/>
  <c r="O19" i="7"/>
  <c r="O20" i="7"/>
  <c r="O21" i="7"/>
  <c r="O4" i="7"/>
  <c r="Y8" i="7"/>
  <c r="Y9" i="7"/>
  <c r="Y10" i="7"/>
  <c r="Y11" i="7"/>
  <c r="Y12" i="7"/>
  <c r="Y13" i="7"/>
  <c r="Y14" i="7"/>
  <c r="Y15" i="7"/>
  <c r="Y16" i="7"/>
  <c r="Y17" i="7"/>
  <c r="Y18" i="7"/>
  <c r="Y19" i="7"/>
  <c r="Y20" i="7"/>
  <c r="Y21" i="7"/>
  <c r="X8" i="7"/>
  <c r="X9" i="7" s="1"/>
  <c r="X10" i="7" s="1"/>
  <c r="X11" i="7" s="1"/>
  <c r="X12" i="7" s="1"/>
  <c r="X13" i="7" s="1"/>
  <c r="X14" i="7" s="1"/>
  <c r="X15" i="7" s="1"/>
  <c r="X16" i="7" s="1"/>
  <c r="X17" i="7" s="1"/>
  <c r="X18" i="7" s="1"/>
  <c r="X19" i="7" s="1"/>
  <c r="X20" i="7" s="1"/>
  <c r="X21" i="7" s="1"/>
  <c r="W21" i="7"/>
  <c r="W20" i="7"/>
  <c r="W19" i="7"/>
  <c r="W18" i="7"/>
  <c r="W17" i="7"/>
  <c r="W16" i="7"/>
  <c r="W15" i="7"/>
  <c r="W14" i="7"/>
  <c r="W13" i="7"/>
  <c r="W12" i="7"/>
  <c r="W11" i="7"/>
  <c r="W10" i="7"/>
  <c r="W9" i="7"/>
  <c r="W8" i="7"/>
  <c r="W7" i="7"/>
  <c r="X6" i="7"/>
  <c r="X7" i="7" s="1"/>
  <c r="W6" i="7"/>
  <c r="Y6" i="7" s="1"/>
  <c r="W5" i="7"/>
  <c r="Y5" i="7" s="1"/>
  <c r="W4" i="7"/>
  <c r="Y4" i="7" s="1"/>
  <c r="P32" i="4"/>
  <c r="L32" i="4"/>
  <c r="J32" i="4"/>
  <c r="H32" i="4"/>
  <c r="P36" i="4"/>
  <c r="L36" i="4"/>
  <c r="J36" i="4"/>
  <c r="H36" i="4"/>
  <c r="P33" i="4"/>
  <c r="L33" i="4"/>
  <c r="J33" i="4"/>
  <c r="H33" i="4"/>
  <c r="P48" i="4"/>
  <c r="L48" i="4"/>
  <c r="J48" i="4"/>
  <c r="H48" i="4"/>
  <c r="P42" i="4"/>
  <c r="L42" i="4"/>
  <c r="J42" i="4"/>
  <c r="H42" i="4"/>
  <c r="P34" i="4"/>
  <c r="L34" i="4"/>
  <c r="J34" i="4"/>
  <c r="H34" i="4"/>
  <c r="P40" i="4"/>
  <c r="L40" i="4"/>
  <c r="J40" i="4"/>
  <c r="H40" i="4"/>
  <c r="P35" i="4"/>
  <c r="L35" i="4"/>
  <c r="J35" i="4"/>
  <c r="H35" i="4"/>
  <c r="P54" i="4"/>
  <c r="L54" i="4"/>
  <c r="J54" i="4"/>
  <c r="H54" i="4"/>
  <c r="P37" i="4"/>
  <c r="L37" i="4"/>
  <c r="J37" i="4"/>
  <c r="H37" i="4"/>
  <c r="P52" i="4"/>
  <c r="L52" i="4"/>
  <c r="J52" i="4"/>
  <c r="H52" i="4"/>
  <c r="P46" i="4"/>
  <c r="L46" i="4"/>
  <c r="J46" i="4"/>
  <c r="H46" i="4"/>
  <c r="P50" i="4"/>
  <c r="L50" i="4"/>
  <c r="J50" i="4"/>
  <c r="H50" i="4"/>
  <c r="P38" i="4"/>
  <c r="L38" i="4"/>
  <c r="J38" i="4"/>
  <c r="H38" i="4"/>
  <c r="P39" i="4"/>
  <c r="L39" i="4"/>
  <c r="J39" i="4"/>
  <c r="H39" i="4"/>
  <c r="P45" i="4"/>
  <c r="L45" i="4"/>
  <c r="J45" i="4"/>
  <c r="H45" i="4"/>
  <c r="P41" i="4"/>
  <c r="L41" i="4"/>
  <c r="J41" i="4"/>
  <c r="H41" i="4"/>
  <c r="P49" i="4"/>
  <c r="L49" i="4"/>
  <c r="J49" i="4"/>
  <c r="H49" i="4"/>
  <c r="P53" i="4"/>
  <c r="L53" i="4"/>
  <c r="J53" i="4"/>
  <c r="H53" i="4"/>
  <c r="P47" i="4"/>
  <c r="L47" i="4"/>
  <c r="J47" i="4"/>
  <c r="H47" i="4"/>
  <c r="P44" i="4"/>
  <c r="L44" i="4"/>
  <c r="J44" i="4"/>
  <c r="H44" i="4"/>
  <c r="P43" i="4"/>
  <c r="L43" i="4"/>
  <c r="J43" i="4"/>
  <c r="H43" i="4"/>
  <c r="P51" i="4"/>
  <c r="L51" i="4"/>
  <c r="J51" i="4"/>
  <c r="H51" i="4"/>
  <c r="O5" i="4"/>
  <c r="P24" i="4" s="1"/>
  <c r="O6" i="4"/>
  <c r="O7" i="4"/>
  <c r="O8" i="4"/>
  <c r="O9" i="4"/>
  <c r="O10" i="4"/>
  <c r="O11" i="4"/>
  <c r="O12" i="4"/>
  <c r="O13" i="4"/>
  <c r="P15" i="4" s="1"/>
  <c r="O14" i="4"/>
  <c r="O15" i="4"/>
  <c r="O16" i="4"/>
  <c r="O17" i="4"/>
  <c r="P17" i="4" s="1"/>
  <c r="O18" i="4"/>
  <c r="P18" i="4" s="1"/>
  <c r="O19" i="4"/>
  <c r="O20" i="4"/>
  <c r="O21" i="4"/>
  <c r="P21" i="4" s="1"/>
  <c r="O22" i="4"/>
  <c r="P22" i="4" s="1"/>
  <c r="O23" i="4"/>
  <c r="O24" i="4"/>
  <c r="O25" i="4"/>
  <c r="P25" i="4" s="1"/>
  <c r="O26" i="4"/>
  <c r="P26" i="4" s="1"/>
  <c r="O4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X7" i="4"/>
  <c r="X8" i="4" s="1"/>
  <c r="X9" i="4" s="1"/>
  <c r="X10" i="4" s="1"/>
  <c r="X11" i="4" s="1"/>
  <c r="X12" i="4" s="1"/>
  <c r="X13" i="4" s="1"/>
  <c r="X14" i="4" s="1"/>
  <c r="X15" i="4" s="1"/>
  <c r="X16" i="4" s="1"/>
  <c r="X17" i="4" s="1"/>
  <c r="X18" i="4" s="1"/>
  <c r="X19" i="4" s="1"/>
  <c r="X20" i="4" s="1"/>
  <c r="X21" i="4" s="1"/>
  <c r="X25" i="4" s="1"/>
  <c r="X26" i="4" s="1"/>
  <c r="Y26" i="4" s="1"/>
  <c r="X6" i="4"/>
  <c r="Y6" i="4" s="1"/>
  <c r="Y5" i="4"/>
  <c r="Y4" i="4"/>
  <c r="W23" i="4"/>
  <c r="W24" i="4"/>
  <c r="W25" i="4"/>
  <c r="W26" i="4"/>
  <c r="W22" i="4"/>
  <c r="W21" i="4"/>
  <c r="W20" i="4"/>
  <c r="W19" i="4"/>
  <c r="W18" i="4"/>
  <c r="W17" i="4"/>
  <c r="W16" i="4"/>
  <c r="W15" i="4"/>
  <c r="W14" i="4"/>
  <c r="W13" i="4"/>
  <c r="W12" i="4"/>
  <c r="W4" i="4"/>
  <c r="W5" i="4"/>
  <c r="W6" i="4"/>
  <c r="W7" i="4"/>
  <c r="W8" i="4"/>
  <c r="W9" i="4"/>
  <c r="W11" i="4"/>
  <c r="W10" i="4"/>
  <c r="N34" i="5"/>
  <c r="L34" i="5"/>
  <c r="J34" i="5"/>
  <c r="H34" i="5"/>
  <c r="N41" i="5"/>
  <c r="L41" i="5"/>
  <c r="J41" i="5"/>
  <c r="H41" i="5"/>
  <c r="N55" i="5"/>
  <c r="L55" i="5"/>
  <c r="J55" i="5"/>
  <c r="H55" i="5"/>
  <c r="N46" i="5"/>
  <c r="L46" i="5"/>
  <c r="J46" i="5"/>
  <c r="H46" i="5"/>
  <c r="N44" i="5"/>
  <c r="L44" i="5"/>
  <c r="J44" i="5"/>
  <c r="H44" i="5"/>
  <c r="N53" i="5"/>
  <c r="L53" i="5"/>
  <c r="J53" i="5"/>
  <c r="H53" i="5"/>
  <c r="N54" i="5"/>
  <c r="L54" i="5"/>
  <c r="J54" i="5"/>
  <c r="H54" i="5"/>
  <c r="N51" i="5"/>
  <c r="L51" i="5"/>
  <c r="J51" i="5"/>
  <c r="H51" i="5"/>
  <c r="N39" i="5"/>
  <c r="L39" i="5"/>
  <c r="J39" i="5"/>
  <c r="H39" i="5"/>
  <c r="N60" i="5"/>
  <c r="L60" i="5"/>
  <c r="J60" i="5"/>
  <c r="H60" i="5"/>
  <c r="N59" i="5"/>
  <c r="L59" i="5"/>
  <c r="J59" i="5"/>
  <c r="H59" i="5"/>
  <c r="N38" i="5"/>
  <c r="L38" i="5"/>
  <c r="J38" i="5"/>
  <c r="H38" i="5"/>
  <c r="N48" i="5"/>
  <c r="L48" i="5"/>
  <c r="J48" i="5"/>
  <c r="H48" i="5"/>
  <c r="N52" i="5"/>
  <c r="L52" i="5"/>
  <c r="J52" i="5"/>
  <c r="H52" i="5"/>
  <c r="N49" i="5"/>
  <c r="L49" i="5"/>
  <c r="J49" i="5"/>
  <c r="H49" i="5"/>
  <c r="N58" i="5"/>
  <c r="L58" i="5"/>
  <c r="J58" i="5"/>
  <c r="H58" i="5"/>
  <c r="N35" i="5"/>
  <c r="L35" i="5"/>
  <c r="J35" i="5"/>
  <c r="H35" i="5"/>
  <c r="N57" i="5"/>
  <c r="L57" i="5"/>
  <c r="J57" i="5"/>
  <c r="H57" i="5"/>
  <c r="N40" i="5"/>
  <c r="L40" i="5"/>
  <c r="J40" i="5"/>
  <c r="H40" i="5"/>
  <c r="N45" i="5"/>
  <c r="L45" i="5"/>
  <c r="J45" i="5"/>
  <c r="H45" i="5"/>
  <c r="N37" i="5"/>
  <c r="L37" i="5"/>
  <c r="J37" i="5"/>
  <c r="H37" i="5"/>
  <c r="N47" i="5"/>
  <c r="L47" i="5"/>
  <c r="J47" i="5"/>
  <c r="H47" i="5"/>
  <c r="N36" i="5"/>
  <c r="L36" i="5"/>
  <c r="J36" i="5"/>
  <c r="H36" i="5"/>
  <c r="N56" i="5"/>
  <c r="L56" i="5"/>
  <c r="J56" i="5"/>
  <c r="H56" i="5"/>
  <c r="N50" i="5"/>
  <c r="L50" i="5"/>
  <c r="J50" i="5"/>
  <c r="H50" i="5"/>
  <c r="N43" i="5"/>
  <c r="L43" i="5"/>
  <c r="J43" i="5"/>
  <c r="H43" i="5"/>
  <c r="N42" i="5"/>
  <c r="L42" i="5"/>
  <c r="J42" i="5"/>
  <c r="H42" i="5"/>
  <c r="X4" i="5"/>
  <c r="O4" i="5" s="1"/>
  <c r="W6" i="5"/>
  <c r="W7" i="5" s="1"/>
  <c r="V5" i="5"/>
  <c r="X5" i="5" s="1"/>
  <c r="O5" i="5" s="1"/>
  <c r="V6" i="5"/>
  <c r="X6" i="5" s="1"/>
  <c r="O6" i="5" s="1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4" i="5"/>
  <c r="L27" i="1"/>
  <c r="J27" i="1"/>
  <c r="H27" i="1"/>
  <c r="Q27" i="1" s="1"/>
  <c r="L18" i="1"/>
  <c r="J18" i="1"/>
  <c r="H18" i="1"/>
  <c r="L29" i="1"/>
  <c r="J29" i="1"/>
  <c r="H29" i="1"/>
  <c r="L21" i="1"/>
  <c r="J21" i="1"/>
  <c r="H21" i="1"/>
  <c r="L17" i="1"/>
  <c r="J17" i="1"/>
  <c r="H17" i="1"/>
  <c r="Q17" i="1" s="1"/>
  <c r="L19" i="1"/>
  <c r="J19" i="1"/>
  <c r="H19" i="1"/>
  <c r="L26" i="1"/>
  <c r="J26" i="1"/>
  <c r="H26" i="1"/>
  <c r="L28" i="1"/>
  <c r="J28" i="1"/>
  <c r="H28" i="1"/>
  <c r="L25" i="1"/>
  <c r="J25" i="1"/>
  <c r="H25" i="1"/>
  <c r="L20" i="1"/>
  <c r="J20" i="1"/>
  <c r="H20" i="1"/>
  <c r="L13" i="1"/>
  <c r="J13" i="1"/>
  <c r="H13" i="1"/>
  <c r="L12" i="1"/>
  <c r="J12" i="1"/>
  <c r="H12" i="1"/>
  <c r="L11" i="1"/>
  <c r="J11" i="1"/>
  <c r="H11" i="1"/>
  <c r="L10" i="1"/>
  <c r="J10" i="1"/>
  <c r="H10" i="1"/>
  <c r="L9" i="1"/>
  <c r="J9" i="1"/>
  <c r="H9" i="1"/>
  <c r="L8" i="1"/>
  <c r="J8" i="1"/>
  <c r="H8" i="1"/>
  <c r="L7" i="1"/>
  <c r="J7" i="1"/>
  <c r="H7" i="1"/>
  <c r="L6" i="1"/>
  <c r="J6" i="1"/>
  <c r="H6" i="1"/>
  <c r="L5" i="1"/>
  <c r="J5" i="1"/>
  <c r="H5" i="1"/>
  <c r="L4" i="1"/>
  <c r="J4" i="1"/>
  <c r="H4" i="1"/>
  <c r="L26" i="4"/>
  <c r="J26" i="4"/>
  <c r="H26" i="4"/>
  <c r="L25" i="4"/>
  <c r="J25" i="4"/>
  <c r="H25" i="4"/>
  <c r="L24" i="4"/>
  <c r="J24" i="4"/>
  <c r="H24" i="4"/>
  <c r="L23" i="4"/>
  <c r="J23" i="4"/>
  <c r="H23" i="4"/>
  <c r="L22" i="4"/>
  <c r="J22" i="4"/>
  <c r="H22" i="4"/>
  <c r="L21" i="4"/>
  <c r="J21" i="4"/>
  <c r="H21" i="4"/>
  <c r="L20" i="4"/>
  <c r="J20" i="4"/>
  <c r="H20" i="4"/>
  <c r="L19" i="4"/>
  <c r="J19" i="4"/>
  <c r="H19" i="4"/>
  <c r="L18" i="4"/>
  <c r="J18" i="4"/>
  <c r="H18" i="4"/>
  <c r="L17" i="4"/>
  <c r="J17" i="4"/>
  <c r="H17" i="4"/>
  <c r="L16" i="4"/>
  <c r="J16" i="4"/>
  <c r="H16" i="4"/>
  <c r="L15" i="4"/>
  <c r="J15" i="4"/>
  <c r="H15" i="4"/>
  <c r="P14" i="4"/>
  <c r="L14" i="4"/>
  <c r="J14" i="4"/>
  <c r="H14" i="4"/>
  <c r="P13" i="4"/>
  <c r="L13" i="4"/>
  <c r="J13" i="4"/>
  <c r="H13" i="4"/>
  <c r="P12" i="4"/>
  <c r="L12" i="4"/>
  <c r="J12" i="4"/>
  <c r="H12" i="4"/>
  <c r="P11" i="4"/>
  <c r="L11" i="4"/>
  <c r="J11" i="4"/>
  <c r="H11" i="4"/>
  <c r="P10" i="4"/>
  <c r="L10" i="4"/>
  <c r="J10" i="4"/>
  <c r="H10" i="4"/>
  <c r="P9" i="4"/>
  <c r="L9" i="4"/>
  <c r="J9" i="4"/>
  <c r="H9" i="4"/>
  <c r="P8" i="4"/>
  <c r="L8" i="4"/>
  <c r="J8" i="4"/>
  <c r="H8" i="4"/>
  <c r="P7" i="4"/>
  <c r="L7" i="4"/>
  <c r="J7" i="4"/>
  <c r="H7" i="4"/>
  <c r="P6" i="4"/>
  <c r="L6" i="4"/>
  <c r="J6" i="4"/>
  <c r="H6" i="4"/>
  <c r="P5" i="4"/>
  <c r="L5" i="4"/>
  <c r="J5" i="4"/>
  <c r="H5" i="4"/>
  <c r="P4" i="4"/>
  <c r="L4" i="4"/>
  <c r="J4" i="4"/>
  <c r="H4" i="4"/>
  <c r="N30" i="5"/>
  <c r="L30" i="5"/>
  <c r="J30" i="5"/>
  <c r="H30" i="5"/>
  <c r="N29" i="5"/>
  <c r="L29" i="5"/>
  <c r="J29" i="5"/>
  <c r="H29" i="5"/>
  <c r="N28" i="5"/>
  <c r="L28" i="5"/>
  <c r="J28" i="5"/>
  <c r="H28" i="5"/>
  <c r="N27" i="5"/>
  <c r="L27" i="5"/>
  <c r="J27" i="5"/>
  <c r="H27" i="5"/>
  <c r="N26" i="5"/>
  <c r="L26" i="5"/>
  <c r="J26" i="5"/>
  <c r="H26" i="5"/>
  <c r="N25" i="5"/>
  <c r="L25" i="5"/>
  <c r="J25" i="5"/>
  <c r="H25" i="5"/>
  <c r="N24" i="5"/>
  <c r="L24" i="5"/>
  <c r="J24" i="5"/>
  <c r="H24" i="5"/>
  <c r="N23" i="5"/>
  <c r="L23" i="5"/>
  <c r="J23" i="5"/>
  <c r="H23" i="5"/>
  <c r="N22" i="5"/>
  <c r="L22" i="5"/>
  <c r="J22" i="5"/>
  <c r="H22" i="5"/>
  <c r="N21" i="5"/>
  <c r="L21" i="5"/>
  <c r="J21" i="5"/>
  <c r="H21" i="5"/>
  <c r="N20" i="5"/>
  <c r="L20" i="5"/>
  <c r="J20" i="5"/>
  <c r="H20" i="5"/>
  <c r="N19" i="5"/>
  <c r="L19" i="5"/>
  <c r="J19" i="5"/>
  <c r="H19" i="5"/>
  <c r="N18" i="5"/>
  <c r="L18" i="5"/>
  <c r="J18" i="5"/>
  <c r="H18" i="5"/>
  <c r="N17" i="5"/>
  <c r="L17" i="5"/>
  <c r="J17" i="5"/>
  <c r="H17" i="5"/>
  <c r="N16" i="5"/>
  <c r="L16" i="5"/>
  <c r="J16" i="5"/>
  <c r="H16" i="5"/>
  <c r="N15" i="5"/>
  <c r="L15" i="5"/>
  <c r="J15" i="5"/>
  <c r="H15" i="5"/>
  <c r="N14" i="5"/>
  <c r="L14" i="5"/>
  <c r="J14" i="5"/>
  <c r="H14" i="5"/>
  <c r="N13" i="5"/>
  <c r="L13" i="5"/>
  <c r="J13" i="5"/>
  <c r="H13" i="5"/>
  <c r="N12" i="5"/>
  <c r="L12" i="5"/>
  <c r="J12" i="5"/>
  <c r="H12" i="5"/>
  <c r="N11" i="5"/>
  <c r="L11" i="5"/>
  <c r="J11" i="5"/>
  <c r="H11" i="5"/>
  <c r="N10" i="5"/>
  <c r="L10" i="5"/>
  <c r="J10" i="5"/>
  <c r="H10" i="5"/>
  <c r="N9" i="5"/>
  <c r="L9" i="5"/>
  <c r="J9" i="5"/>
  <c r="H9" i="5"/>
  <c r="N8" i="5"/>
  <c r="L8" i="5"/>
  <c r="J8" i="5"/>
  <c r="H8" i="5"/>
  <c r="N7" i="5"/>
  <c r="L7" i="5"/>
  <c r="J7" i="5"/>
  <c r="H7" i="5"/>
  <c r="N6" i="5"/>
  <c r="L6" i="5"/>
  <c r="J6" i="5"/>
  <c r="H6" i="5"/>
  <c r="N5" i="5"/>
  <c r="L5" i="5"/>
  <c r="J5" i="5"/>
  <c r="H5" i="5"/>
  <c r="N4" i="5"/>
  <c r="L4" i="5"/>
  <c r="J4" i="5"/>
  <c r="H4" i="5"/>
  <c r="Q25" i="6" l="1"/>
  <c r="Q33" i="6"/>
  <c r="Q24" i="6"/>
  <c r="Q31" i="6"/>
  <c r="Q22" i="6"/>
  <c r="Q28" i="6"/>
  <c r="Q36" i="6"/>
  <c r="Q32" i="6"/>
  <c r="Q30" i="6"/>
  <c r="Q23" i="6"/>
  <c r="Q34" i="6"/>
  <c r="Q26" i="6"/>
  <c r="Q27" i="6"/>
  <c r="Q29" i="6"/>
  <c r="P35" i="6"/>
  <c r="Q35" i="6" s="1"/>
  <c r="Q5" i="6"/>
  <c r="Q4" i="6"/>
  <c r="Q15" i="6"/>
  <c r="Q9" i="6"/>
  <c r="Q17" i="6"/>
  <c r="Q6" i="6"/>
  <c r="Q10" i="6"/>
  <c r="Q14" i="6"/>
  <c r="Q18" i="6"/>
  <c r="Q7" i="6"/>
  <c r="Q11" i="6"/>
  <c r="Q4" i="7"/>
  <c r="Q21" i="7"/>
  <c r="Q15" i="7"/>
  <c r="Q11" i="7"/>
  <c r="Q7" i="7"/>
  <c r="Q9" i="7"/>
  <c r="Q17" i="7"/>
  <c r="Q18" i="7"/>
  <c r="Q5" i="7"/>
  <c r="Q10" i="7"/>
  <c r="Q14" i="7"/>
  <c r="Y7" i="7"/>
  <c r="Q51" i="4"/>
  <c r="R51" i="4" s="1"/>
  <c r="Q47" i="4"/>
  <c r="R47" i="4" s="1"/>
  <c r="Q41" i="4"/>
  <c r="R41" i="4" s="1"/>
  <c r="Q45" i="4"/>
  <c r="R45" i="4" s="1"/>
  <c r="Q46" i="4"/>
  <c r="R46" i="4" s="1"/>
  <c r="Q54" i="4"/>
  <c r="R54" i="4" s="1"/>
  <c r="Q35" i="4"/>
  <c r="R35" i="4" s="1"/>
  <c r="Q48" i="4"/>
  <c r="R48" i="4" s="1"/>
  <c r="Q32" i="4"/>
  <c r="R32" i="4" s="1"/>
  <c r="Q53" i="4"/>
  <c r="R53" i="4" s="1"/>
  <c r="Q49" i="4"/>
  <c r="R49" i="4" s="1"/>
  <c r="Q39" i="4"/>
  <c r="R39" i="4" s="1"/>
  <c r="Q52" i="4"/>
  <c r="R52" i="4" s="1"/>
  <c r="Q37" i="4"/>
  <c r="R37" i="4" s="1"/>
  <c r="Q40" i="4"/>
  <c r="R40" i="4" s="1"/>
  <c r="Q33" i="4"/>
  <c r="R33" i="4" s="1"/>
  <c r="Q36" i="4"/>
  <c r="R36" i="4" s="1"/>
  <c r="Q44" i="4"/>
  <c r="R44" i="4" s="1"/>
  <c r="Q50" i="4"/>
  <c r="R50" i="4" s="1"/>
  <c r="Q42" i="4"/>
  <c r="R42" i="4" s="1"/>
  <c r="Q43" i="4"/>
  <c r="R43" i="4" s="1"/>
  <c r="Q38" i="4"/>
  <c r="R38" i="4" s="1"/>
  <c r="Q34" i="4"/>
  <c r="R34" i="4" s="1"/>
  <c r="P16" i="4"/>
  <c r="Q16" i="4" s="1"/>
  <c r="P19" i="4"/>
  <c r="Q19" i="4" s="1"/>
  <c r="R19" i="4" s="1"/>
  <c r="P20" i="4"/>
  <c r="P23" i="4"/>
  <c r="Y25" i="4"/>
  <c r="Y24" i="4"/>
  <c r="W8" i="5"/>
  <c r="W9" i="5" s="1"/>
  <c r="W10" i="5" s="1"/>
  <c r="X7" i="5"/>
  <c r="O7" i="5" s="1"/>
  <c r="Q26" i="1"/>
  <c r="Q20" i="1"/>
  <c r="Q29" i="1"/>
  <c r="Q19" i="1"/>
  <c r="Q28" i="1"/>
  <c r="Q25" i="1"/>
  <c r="Q21" i="1"/>
  <c r="Q18" i="1"/>
  <c r="Q19" i="7"/>
  <c r="Q4" i="4"/>
  <c r="Q6" i="4"/>
  <c r="Q7" i="4"/>
  <c r="Q8" i="4"/>
  <c r="Q10" i="4"/>
  <c r="Q11" i="4"/>
  <c r="Q13" i="4"/>
  <c r="Q14" i="4"/>
  <c r="Q15" i="4"/>
  <c r="Q18" i="4"/>
  <c r="Q21" i="4"/>
  <c r="Q22" i="4"/>
  <c r="Q23" i="4"/>
  <c r="Q25" i="4"/>
  <c r="Q26" i="4"/>
  <c r="Q13" i="7"/>
  <c r="Q6" i="7"/>
  <c r="Q20" i="7"/>
  <c r="Q8" i="7"/>
  <c r="Q12" i="7"/>
  <c r="Q16" i="7"/>
  <c r="Q12" i="1"/>
  <c r="Q16" i="6"/>
  <c r="Q13" i="6"/>
  <c r="Q12" i="6"/>
  <c r="Q8" i="6"/>
  <c r="Q5" i="4"/>
  <c r="Q9" i="4"/>
  <c r="Q12" i="4"/>
  <c r="Q17" i="4"/>
  <c r="Q20" i="4"/>
  <c r="Q24" i="4"/>
  <c r="Q4" i="1"/>
  <c r="Q6" i="1"/>
  <c r="Q7" i="1"/>
  <c r="Q8" i="1"/>
  <c r="Q9" i="1"/>
  <c r="Q13" i="1"/>
  <c r="Q5" i="1"/>
  <c r="Q10" i="1"/>
  <c r="Q11" i="1"/>
  <c r="R16" i="4" l="1"/>
  <c r="R12" i="4"/>
  <c r="R26" i="4"/>
  <c r="R21" i="4"/>
  <c r="R15" i="4"/>
  <c r="R10" i="4"/>
  <c r="R4" i="4"/>
  <c r="R24" i="4"/>
  <c r="R9" i="4"/>
  <c r="R25" i="4"/>
  <c r="R14" i="4"/>
  <c r="R8" i="4"/>
  <c r="R20" i="4"/>
  <c r="R5" i="4"/>
  <c r="R23" i="4"/>
  <c r="R18" i="4"/>
  <c r="R13" i="4"/>
  <c r="R7" i="4"/>
  <c r="R17" i="4"/>
  <c r="R22" i="4"/>
  <c r="R11" i="4"/>
  <c r="R6" i="4"/>
  <c r="W11" i="5"/>
  <c r="X10" i="5"/>
  <c r="O10" i="5" s="1"/>
  <c r="X8" i="5"/>
  <c r="O8" i="5" s="1"/>
  <c r="X9" i="5"/>
  <c r="O9" i="5" s="1"/>
  <c r="R26" i="1"/>
  <c r="R29" i="1"/>
  <c r="R28" i="1"/>
  <c r="R18" i="1"/>
  <c r="R19" i="1"/>
  <c r="R20" i="1"/>
  <c r="R25" i="1"/>
  <c r="R17" i="1"/>
  <c r="R21" i="1"/>
  <c r="R27" i="1"/>
  <c r="R8" i="1"/>
  <c r="R5" i="1"/>
  <c r="R7" i="1"/>
  <c r="R11" i="1"/>
  <c r="R6" i="1"/>
  <c r="R13" i="1"/>
  <c r="R10" i="1"/>
  <c r="R9" i="1"/>
  <c r="R4" i="1"/>
  <c r="R12" i="1"/>
  <c r="W12" i="5" l="1"/>
  <c r="X11" i="5"/>
  <c r="O11" i="5" s="1"/>
  <c r="W13" i="5" l="1"/>
  <c r="X12" i="5"/>
  <c r="O12" i="5" s="1"/>
  <c r="W14" i="5" l="1"/>
  <c r="X13" i="5"/>
  <c r="O13" i="5" s="1"/>
  <c r="W15" i="5" l="1"/>
  <c r="X14" i="5"/>
  <c r="O14" i="5" s="1"/>
  <c r="W16" i="5" l="1"/>
  <c r="X15" i="5"/>
  <c r="O15" i="5" s="1"/>
  <c r="W17" i="5" l="1"/>
  <c r="X16" i="5"/>
  <c r="O16" i="5" s="1"/>
  <c r="W18" i="5" l="1"/>
  <c r="X17" i="5"/>
  <c r="O17" i="5" s="1"/>
  <c r="W19" i="5" l="1"/>
  <c r="X18" i="5"/>
  <c r="O18" i="5" s="1"/>
  <c r="W20" i="5" l="1"/>
  <c r="X19" i="5"/>
  <c r="O19" i="5" s="1"/>
  <c r="W21" i="5" l="1"/>
  <c r="X20" i="5"/>
  <c r="O20" i="5" s="1"/>
  <c r="W22" i="5" l="1"/>
  <c r="X21" i="5"/>
  <c r="O21" i="5" s="1"/>
  <c r="W23" i="5" l="1"/>
  <c r="X22" i="5"/>
  <c r="O22" i="5" s="1"/>
  <c r="W24" i="5" l="1"/>
  <c r="X23" i="5"/>
  <c r="O23" i="5" s="1"/>
  <c r="W25" i="5" l="1"/>
  <c r="X24" i="5"/>
  <c r="O24" i="5" s="1"/>
  <c r="W26" i="5" l="1"/>
  <c r="X25" i="5"/>
  <c r="O25" i="5" s="1"/>
  <c r="W27" i="5" l="1"/>
  <c r="X26" i="5"/>
  <c r="O26" i="5" s="1"/>
  <c r="W28" i="5" l="1"/>
  <c r="X27" i="5"/>
  <c r="O27" i="5" s="1"/>
  <c r="W29" i="5" l="1"/>
  <c r="X28" i="5"/>
  <c r="O28" i="5" s="1"/>
  <c r="W30" i="5" l="1"/>
  <c r="X30" i="5" s="1"/>
  <c r="O30" i="5" s="1"/>
  <c r="P23" i="5" s="1"/>
  <c r="Q23" i="5" s="1"/>
  <c r="X29" i="5"/>
  <c r="O29" i="5" s="1"/>
  <c r="P26" i="5" l="1"/>
  <c r="Q26" i="5" s="1"/>
  <c r="P29" i="5"/>
  <c r="Q29" i="5" s="1"/>
  <c r="P25" i="5"/>
  <c r="Q25" i="5" s="1"/>
  <c r="P27" i="5"/>
  <c r="Q27" i="5" s="1"/>
  <c r="P24" i="5"/>
  <c r="Q24" i="5" s="1"/>
  <c r="P28" i="5"/>
  <c r="Q28" i="5" s="1"/>
  <c r="P30" i="5"/>
  <c r="Q30" i="5" s="1"/>
  <c r="P44" i="5"/>
  <c r="Q44" i="5" s="1"/>
  <c r="P7" i="5"/>
  <c r="Q7" i="5" s="1"/>
  <c r="P40" i="5"/>
  <c r="Q40" i="5" s="1"/>
  <c r="P56" i="5"/>
  <c r="Q56" i="5" s="1"/>
  <c r="P42" i="5"/>
  <c r="Q42" i="5" s="1"/>
  <c r="P35" i="5"/>
  <c r="Q35" i="5" s="1"/>
  <c r="P60" i="5"/>
  <c r="Q60" i="5" s="1"/>
  <c r="P6" i="5"/>
  <c r="Q6" i="5" s="1"/>
  <c r="P54" i="5"/>
  <c r="Q54" i="5" s="1"/>
  <c r="P45" i="5"/>
  <c r="Q45" i="5" s="1"/>
  <c r="P36" i="5"/>
  <c r="Q36" i="5" s="1"/>
  <c r="P48" i="5"/>
  <c r="Q48" i="5" s="1"/>
  <c r="P46" i="5"/>
  <c r="Q46" i="5" s="1"/>
  <c r="P37" i="5"/>
  <c r="Q37" i="5" s="1"/>
  <c r="P47" i="5"/>
  <c r="Q47" i="5" s="1"/>
  <c r="P53" i="5"/>
  <c r="Q53" i="5" s="1"/>
  <c r="P51" i="5"/>
  <c r="Q51" i="5" s="1"/>
  <c r="P59" i="5"/>
  <c r="Q59" i="5" s="1"/>
  <c r="P41" i="5"/>
  <c r="Q41" i="5" s="1"/>
  <c r="P52" i="5"/>
  <c r="Q52" i="5" s="1"/>
  <c r="P55" i="5"/>
  <c r="Q55" i="5" s="1"/>
  <c r="P38" i="5"/>
  <c r="Q38" i="5" s="1"/>
  <c r="P9" i="5"/>
  <c r="Q9" i="5" s="1"/>
  <c r="P58" i="5"/>
  <c r="Q58" i="5" s="1"/>
  <c r="P57" i="5"/>
  <c r="Q57" i="5" s="1"/>
  <c r="P11" i="5"/>
  <c r="Q11" i="5" s="1"/>
  <c r="P39" i="5"/>
  <c r="Q39" i="5" s="1"/>
  <c r="P43" i="5"/>
  <c r="Q43" i="5" s="1"/>
  <c r="P34" i="5"/>
  <c r="Q34" i="5" s="1"/>
  <c r="P49" i="5"/>
  <c r="Q49" i="5" s="1"/>
  <c r="P50" i="5"/>
  <c r="Q50" i="5" s="1"/>
  <c r="P5" i="5"/>
  <c r="Q5" i="5" s="1"/>
  <c r="P4" i="5"/>
  <c r="Q4" i="5" s="1"/>
  <c r="P8" i="5"/>
  <c r="Q8" i="5" s="1"/>
  <c r="P12" i="5"/>
  <c r="Q12" i="5" s="1"/>
  <c r="P13" i="5"/>
  <c r="Q13" i="5" s="1"/>
  <c r="P14" i="5"/>
  <c r="Q14" i="5" s="1"/>
  <c r="P17" i="5"/>
  <c r="Q17" i="5" s="1"/>
  <c r="P18" i="5"/>
  <c r="Q18" i="5" s="1"/>
  <c r="P16" i="5"/>
  <c r="Q16" i="5" s="1"/>
  <c r="P15" i="5"/>
  <c r="Q15" i="5" s="1"/>
  <c r="P21" i="5"/>
  <c r="Q21" i="5" s="1"/>
  <c r="P19" i="5"/>
  <c r="Q19" i="5" s="1"/>
  <c r="P20" i="5"/>
  <c r="Q20" i="5" s="1"/>
  <c r="P22" i="5"/>
  <c r="Q22" i="5" s="1"/>
  <c r="P10" i="5"/>
  <c r="Q10" i="5" s="1"/>
  <c r="R20" i="5" l="1"/>
  <c r="R16" i="5"/>
  <c r="R13" i="5"/>
  <c r="R58" i="5"/>
  <c r="R53" i="5"/>
  <c r="R56" i="5"/>
  <c r="R30" i="5"/>
  <c r="R25" i="5"/>
  <c r="R19" i="5"/>
  <c r="R18" i="5"/>
  <c r="R12" i="5"/>
  <c r="R50" i="5"/>
  <c r="R39" i="5"/>
  <c r="R9" i="5"/>
  <c r="R41" i="5"/>
  <c r="R47" i="5"/>
  <c r="R36" i="5"/>
  <c r="R60" i="5"/>
  <c r="R40" i="5"/>
  <c r="R28" i="5"/>
  <c r="R29" i="5"/>
  <c r="R43" i="5"/>
  <c r="R6" i="5"/>
  <c r="R21" i="5"/>
  <c r="R49" i="5"/>
  <c r="R11" i="5"/>
  <c r="R38" i="5"/>
  <c r="R59" i="5"/>
  <c r="R37" i="5"/>
  <c r="R45" i="5"/>
  <c r="R35" i="5"/>
  <c r="R7" i="5"/>
  <c r="R24" i="5"/>
  <c r="R26" i="5"/>
  <c r="R5" i="5"/>
  <c r="R52" i="5"/>
  <c r="R48" i="5"/>
  <c r="R10" i="5"/>
  <c r="R17" i="5"/>
  <c r="R8" i="5"/>
  <c r="R22" i="5"/>
  <c r="R15" i="5"/>
  <c r="R14" i="5"/>
  <c r="R4" i="5"/>
  <c r="R34" i="5"/>
  <c r="R57" i="5"/>
  <c r="R55" i="5"/>
  <c r="R51" i="5"/>
  <c r="R46" i="5"/>
  <c r="R54" i="5"/>
  <c r="R42" i="5"/>
  <c r="R44" i="5"/>
  <c r="R27" i="5"/>
  <c r="R23" i="5"/>
</calcChain>
</file>

<file path=xl/sharedStrings.xml><?xml version="1.0" encoding="utf-8"?>
<sst xmlns="http://schemas.openxmlformats.org/spreadsheetml/2006/main" count="844" uniqueCount="164">
  <si>
    <t>St.č.</t>
  </si>
  <si>
    <t>Jméno</t>
  </si>
  <si>
    <t>Ročník</t>
  </si>
  <si>
    <t>Město</t>
  </si>
  <si>
    <t>Klub</t>
  </si>
  <si>
    <t>50m</t>
  </si>
  <si>
    <t>hod</t>
  </si>
  <si>
    <t>skok</t>
  </si>
  <si>
    <t>překážky</t>
  </si>
  <si>
    <t>běh</t>
  </si>
  <si>
    <t>Celkem</t>
  </si>
  <si>
    <t>Pořadí</t>
  </si>
  <si>
    <t>Kat.</t>
  </si>
  <si>
    <t>Disciplína</t>
  </si>
  <si>
    <t>Výkon</t>
  </si>
  <si>
    <t>50 m</t>
  </si>
  <si>
    <t>Hod</t>
  </si>
  <si>
    <t>Skok</t>
  </si>
  <si>
    <t>Překážky</t>
  </si>
  <si>
    <t>Běh</t>
  </si>
  <si>
    <t>Číslo</t>
  </si>
  <si>
    <t>Poř.kat</t>
  </si>
  <si>
    <t>200m</t>
  </si>
  <si>
    <t>300m</t>
  </si>
  <si>
    <t>400m</t>
  </si>
  <si>
    <t>Vizovice</t>
  </si>
  <si>
    <t>Kategorie do 5-let (ročník 2018 a mladší)</t>
  </si>
  <si>
    <t>Kategorie do 6-7 let (ročník 2017 a 2016)</t>
  </si>
  <si>
    <t>Kategorie do 8-9 let (ročník 2015 a 2014)</t>
  </si>
  <si>
    <t>Kategorie do 10-11 let (ročník 2013 a 2012)</t>
  </si>
  <si>
    <t>Kategorie nad 11 let (ročník 2011 a starší)</t>
  </si>
  <si>
    <t>Monika Havrlantová</t>
  </si>
  <si>
    <t>Beáta Hrubá</t>
  </si>
  <si>
    <t>Vsetín</t>
  </si>
  <si>
    <t>Zlín</t>
  </si>
  <si>
    <t>Jakub Jurčák</t>
  </si>
  <si>
    <t>Adam Jurčák</t>
  </si>
  <si>
    <t>Atletika</t>
  </si>
  <si>
    <t>Martin Valčík</t>
  </si>
  <si>
    <t>Jiří Valčík</t>
  </si>
  <si>
    <t>Zádveřice</t>
  </si>
  <si>
    <t xml:space="preserve">Pavel Svorad </t>
  </si>
  <si>
    <t>Patrik Svorad</t>
  </si>
  <si>
    <t>Adam Vašík</t>
  </si>
  <si>
    <t>Filip Vajďák</t>
  </si>
  <si>
    <t>Aleš Kundera</t>
  </si>
  <si>
    <t>Tereza Kunderová</t>
  </si>
  <si>
    <t>Filip Jančík</t>
  </si>
  <si>
    <t>Tomáš Jančík</t>
  </si>
  <si>
    <t>Sára Stiborová</t>
  </si>
  <si>
    <t>Elena Hruzíková</t>
  </si>
  <si>
    <t>Karolína Jančíková</t>
  </si>
  <si>
    <t>Štěpán Jančík</t>
  </si>
  <si>
    <t>Barbora Karolová</t>
  </si>
  <si>
    <t>Emilly Hamšíková</t>
  </si>
  <si>
    <t>Sebastián Hodoň</t>
  </si>
  <si>
    <t>Pozděchov</t>
  </si>
  <si>
    <t>Koloman Knopp</t>
  </si>
  <si>
    <t>Adéla Knopp</t>
  </si>
  <si>
    <t>Filip Kratina</t>
  </si>
  <si>
    <t>Prlov</t>
  </si>
  <si>
    <t>Adéla Javošová</t>
  </si>
  <si>
    <t>Chrastěšov</t>
  </si>
  <si>
    <t>Hana Slováčková</t>
  </si>
  <si>
    <t>Alena Slováčková</t>
  </si>
  <si>
    <t>Pavel Bláha</t>
  </si>
  <si>
    <t>Pitín</t>
  </si>
  <si>
    <t>Adéla Fusíková</t>
  </si>
  <si>
    <t>Bára Singerová</t>
  </si>
  <si>
    <t>Lhotsko</t>
  </si>
  <si>
    <t xml:space="preserve">Lenka Hromadová </t>
  </si>
  <si>
    <t>Jakub Hromada</t>
  </si>
  <si>
    <t>Barbora Slezáková</t>
  </si>
  <si>
    <t>Antonín Slezák</t>
  </si>
  <si>
    <t>Petr Bláha</t>
  </si>
  <si>
    <t>Adam Špaňhel</t>
  </si>
  <si>
    <t>Alžběta Vlčková</t>
  </si>
  <si>
    <t xml:space="preserve">Ludvík Šimek </t>
  </si>
  <si>
    <t>Zdeněk Vrána</t>
  </si>
  <si>
    <t>Roman Botek</t>
  </si>
  <si>
    <t>Tomáš Horváth</t>
  </si>
  <si>
    <t>Jakub Botek</t>
  </si>
  <si>
    <t>Jan Šťastný</t>
  </si>
  <si>
    <t>AK Elim Vsetín</t>
  </si>
  <si>
    <t>Miroslav Adam Slovák</t>
  </si>
  <si>
    <t>Atletika Vizovice</t>
  </si>
  <si>
    <t>Slušovice</t>
  </si>
  <si>
    <t>Aneta Cikrytová</t>
  </si>
  <si>
    <t>Matěj Cikryt</t>
  </si>
  <si>
    <t>Karolína Staňková</t>
  </si>
  <si>
    <t>Atletický klub Zlín</t>
  </si>
  <si>
    <t>Adam Staňek</t>
  </si>
  <si>
    <t>Anna Marie Přikrylová</t>
  </si>
  <si>
    <t>Jonáš Motyčka</t>
  </si>
  <si>
    <t>Matěj Motyčka</t>
  </si>
  <si>
    <t>Štěpán Juráň</t>
  </si>
  <si>
    <t>Vojtěch Čuda</t>
  </si>
  <si>
    <t>Berta Kovářová</t>
  </si>
  <si>
    <t>Petra Kubíčková</t>
  </si>
  <si>
    <t>Ota Kubíček</t>
  </si>
  <si>
    <t>Alena Klačánková</t>
  </si>
  <si>
    <t>Emilie Klačánková</t>
  </si>
  <si>
    <t>Josef Brabenec</t>
  </si>
  <si>
    <t>Zdeněk Brabenec</t>
  </si>
  <si>
    <t>Iveta Pechová</t>
  </si>
  <si>
    <t>Diana Pechová</t>
  </si>
  <si>
    <t>Laura Pechová</t>
  </si>
  <si>
    <t>Sofie Burtonová</t>
  </si>
  <si>
    <t>Antonín Macík</t>
  </si>
  <si>
    <t>Petr Drga</t>
  </si>
  <si>
    <t xml:space="preserve">Teodor Změlík </t>
  </si>
  <si>
    <t>SK Vizovice</t>
  </si>
  <si>
    <t>Veronika Zbořilová</t>
  </si>
  <si>
    <t>Táňa Marková</t>
  </si>
  <si>
    <t>OB Vizovice</t>
  </si>
  <si>
    <t>Karolína Lukaštíková</t>
  </si>
  <si>
    <t>Kateřina Zichová</t>
  </si>
  <si>
    <t>Karolína Kulhánková</t>
  </si>
  <si>
    <t>Gabriela Adamušková</t>
  </si>
  <si>
    <t>Alžběta Mandincová</t>
  </si>
  <si>
    <t>Odolena Voda</t>
  </si>
  <si>
    <t>TJ Aero Odolena Voda</t>
  </si>
  <si>
    <t>Antonie Mandincová</t>
  </si>
  <si>
    <t>K18</t>
  </si>
  <si>
    <t>D18</t>
  </si>
  <si>
    <t>K16</t>
  </si>
  <si>
    <t>D16</t>
  </si>
  <si>
    <t>K14</t>
  </si>
  <si>
    <t>D14</t>
  </si>
  <si>
    <t>K12</t>
  </si>
  <si>
    <t>D12</t>
  </si>
  <si>
    <t>K11</t>
  </si>
  <si>
    <t>D11</t>
  </si>
  <si>
    <t>Anna Čečková</t>
  </si>
  <si>
    <t>Aneta Elšíková</t>
  </si>
  <si>
    <t>Štěpán Vít Slovák</t>
  </si>
  <si>
    <t>k14</t>
  </si>
  <si>
    <t>Vlčková</t>
  </si>
  <si>
    <t>Julie Kristková</t>
  </si>
  <si>
    <t>Fryšták</t>
  </si>
  <si>
    <t>Barbora Švagerková</t>
  </si>
  <si>
    <t>Jasenná</t>
  </si>
  <si>
    <t>Tereza Jánišová</t>
  </si>
  <si>
    <t>Matěj Elšík</t>
  </si>
  <si>
    <t>Magdalena Holá</t>
  </si>
  <si>
    <t>Eliška Lutonská</t>
  </si>
  <si>
    <t>Antonín Jordán</t>
  </si>
  <si>
    <t>k11</t>
  </si>
  <si>
    <t>Lukáš Pšenčík</t>
  </si>
  <si>
    <t>Sebastian Čižmář</t>
  </si>
  <si>
    <t>Marie Říhová</t>
  </si>
  <si>
    <t>Zádvěřice</t>
  </si>
  <si>
    <t>Elen Kristková</t>
  </si>
  <si>
    <t>Barbora Járušová</t>
  </si>
  <si>
    <t>Beáta Töroková</t>
  </si>
  <si>
    <t>Kopřivnice</t>
  </si>
  <si>
    <t>Mia Podžorná</t>
  </si>
  <si>
    <t>k16</t>
  </si>
  <si>
    <t>minut</t>
  </si>
  <si>
    <t>čas</t>
  </si>
  <si>
    <t>čas celkem</t>
  </si>
  <si>
    <t>pozdní start</t>
  </si>
  <si>
    <t>výsledný čas</t>
  </si>
  <si>
    <t>Michal Podžorný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</si>
</sst>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2" fontId="0" fillId="0" borderId="1" xfId="0" applyNumberFormat="1" applyBorder="1" applyAlignment="1">
      <alignment vertical="center"/>
    </xf>
    <xf numFmtId="4" fontId="0" fillId="0" borderId="1" xfId="0" applyNumberFormat="1" applyBorder="1"/>
    <xf numFmtId="0" fontId="3" fillId="0" borderId="1" xfId="0" applyFont="1" applyBorder="1"/>
    <xf numFmtId="4" fontId="3" fillId="0" borderId="1" xfId="0" applyNumberFormat="1" applyFont="1" applyBorder="1"/>
    <xf numFmtId="0" fontId="0" fillId="2" borderId="1" xfId="0" applyFill="1" applyBorder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9"/>
  <sheetViews>
    <sheetView workbookViewId="0">
      <selection activeCell="L13" sqref="L13"/>
    </sheetView>
  </sheetViews>
  <sheetFormatPr defaultRowHeight="14.4" outlineLevelCol="1" x14ac:dyDescent="0.3"/>
  <cols>
    <col min="1" max="1" width="5.44140625" customWidth="1"/>
    <col min="2" max="2" width="17.88671875" customWidth="1"/>
    <col min="3" max="3" width="6.6640625" bestFit="1" customWidth="1"/>
    <col min="4" max="4" width="6.6640625" customWidth="1"/>
    <col min="5" max="5" width="16.44140625" customWidth="1"/>
    <col min="6" max="6" width="18.44140625" hidden="1" customWidth="1"/>
    <col min="7" max="7" width="6" bestFit="1" customWidth="1"/>
    <col min="8" max="8" width="4.88671875" customWidth="1"/>
    <col min="9" max="9" width="6" bestFit="1" customWidth="1"/>
    <col min="10" max="10" width="4.6640625" customWidth="1"/>
    <col min="11" max="11" width="6" bestFit="1" customWidth="1"/>
    <col min="12" max="12" width="4.5546875" customWidth="1"/>
    <col min="13" max="13" width="6" hidden="1" customWidth="1" outlineLevel="1"/>
    <col min="14" max="14" width="3" hidden="1" customWidth="1" outlineLevel="1"/>
    <col min="15" max="15" width="6" hidden="1" customWidth="1" outlineLevel="1"/>
    <col min="16" max="16" width="3" hidden="1" customWidth="1" outlineLevel="1"/>
    <col min="17" max="17" width="9" customWidth="1" collapsed="1"/>
    <col min="18" max="18" width="9" customWidth="1"/>
    <col min="19" max="19" width="6.5546875" bestFit="1" customWidth="1"/>
  </cols>
  <sheetData>
    <row r="1" spans="1:19" ht="18" x14ac:dyDescent="0.35">
      <c r="A1" s="5" t="s">
        <v>26</v>
      </c>
    </row>
    <row r="3" spans="1:19" x14ac:dyDescent="0.3">
      <c r="A3" s="3" t="s">
        <v>0</v>
      </c>
      <c r="B3" s="3" t="s">
        <v>1</v>
      </c>
      <c r="C3" s="3" t="s">
        <v>2</v>
      </c>
      <c r="D3" s="3" t="s">
        <v>12</v>
      </c>
      <c r="E3" s="3" t="s">
        <v>3</v>
      </c>
      <c r="F3" s="3" t="s">
        <v>4</v>
      </c>
      <c r="G3" s="13" t="s">
        <v>5</v>
      </c>
      <c r="H3" s="13"/>
      <c r="I3" s="13" t="s">
        <v>6</v>
      </c>
      <c r="J3" s="13"/>
      <c r="K3" s="13" t="s">
        <v>7</v>
      </c>
      <c r="L3" s="13"/>
      <c r="M3" s="13" t="s">
        <v>8</v>
      </c>
      <c r="N3" s="13"/>
      <c r="O3" s="13" t="s">
        <v>9</v>
      </c>
      <c r="P3" s="13"/>
      <c r="Q3" s="3" t="s">
        <v>10</v>
      </c>
      <c r="R3" s="3" t="s">
        <v>11</v>
      </c>
      <c r="S3" s="3" t="s">
        <v>21</v>
      </c>
    </row>
    <row r="4" spans="1:19" x14ac:dyDescent="0.3">
      <c r="A4" s="2">
        <v>1</v>
      </c>
      <c r="B4" s="9" t="s">
        <v>115</v>
      </c>
      <c r="C4" s="2">
        <v>2018</v>
      </c>
      <c r="D4" s="4" t="s">
        <v>124</v>
      </c>
      <c r="E4" s="2" t="s">
        <v>25</v>
      </c>
      <c r="F4" s="2"/>
      <c r="G4" s="8">
        <v>13.7</v>
      </c>
      <c r="H4" s="2">
        <f t="shared" ref="H4:H13" si="0">RANK(G4,$G$4:$G$13,1)</f>
        <v>7</v>
      </c>
      <c r="I4" s="8">
        <v>5</v>
      </c>
      <c r="J4" s="2">
        <f t="shared" ref="J4:J13" si="1">RANK(I4,$I$4:$I$13,0)</f>
        <v>7</v>
      </c>
      <c r="K4" s="8">
        <v>1.2</v>
      </c>
      <c r="L4" s="2">
        <f t="shared" ref="L4:L13" si="2">RANK(K4,$K$4:$K$13,0)</f>
        <v>3</v>
      </c>
      <c r="M4" s="2"/>
      <c r="N4" s="2"/>
      <c r="O4" s="2"/>
      <c r="P4" s="2"/>
      <c r="Q4" s="1">
        <f t="shared" ref="Q4:Q13" si="3">H4+J4+L4+N4+P4</f>
        <v>17</v>
      </c>
      <c r="R4" s="1">
        <f t="shared" ref="R4:R13" si="4">RANK(Q4,$Q$4:$Q$13,1)</f>
        <v>7</v>
      </c>
      <c r="S4" s="1">
        <v>4</v>
      </c>
    </row>
    <row r="5" spans="1:19" x14ac:dyDescent="0.3">
      <c r="A5" s="2">
        <v>4</v>
      </c>
      <c r="B5" s="2" t="s">
        <v>35</v>
      </c>
      <c r="C5" s="2">
        <v>2018</v>
      </c>
      <c r="D5" s="4" t="s">
        <v>123</v>
      </c>
      <c r="E5" s="2" t="s">
        <v>25</v>
      </c>
      <c r="F5" s="2"/>
      <c r="G5" s="8">
        <v>12</v>
      </c>
      <c r="H5" s="2">
        <f t="shared" si="0"/>
        <v>1</v>
      </c>
      <c r="I5" s="8">
        <v>8.4</v>
      </c>
      <c r="J5" s="2">
        <f t="shared" si="1"/>
        <v>1</v>
      </c>
      <c r="K5" s="8">
        <v>1.49</v>
      </c>
      <c r="L5" s="2">
        <f t="shared" si="2"/>
        <v>1</v>
      </c>
      <c r="M5" s="2"/>
      <c r="N5" s="2"/>
      <c r="O5" s="2"/>
      <c r="P5" s="2"/>
      <c r="Q5" s="1">
        <f t="shared" si="3"/>
        <v>3</v>
      </c>
      <c r="R5" s="1">
        <f t="shared" si="4"/>
        <v>1</v>
      </c>
      <c r="S5" s="1">
        <v>1</v>
      </c>
    </row>
    <row r="6" spans="1:19" x14ac:dyDescent="0.3">
      <c r="A6" s="2">
        <v>5</v>
      </c>
      <c r="B6" s="2" t="s">
        <v>39</v>
      </c>
      <c r="C6" s="2">
        <v>2019</v>
      </c>
      <c r="D6" s="4" t="s">
        <v>123</v>
      </c>
      <c r="E6" s="2" t="s">
        <v>40</v>
      </c>
      <c r="F6" s="2"/>
      <c r="G6" s="8">
        <v>14.38</v>
      </c>
      <c r="H6" s="2">
        <f t="shared" si="0"/>
        <v>8</v>
      </c>
      <c r="I6" s="8">
        <v>4</v>
      </c>
      <c r="J6" s="2">
        <f t="shared" si="1"/>
        <v>8</v>
      </c>
      <c r="K6" s="8">
        <v>0.78</v>
      </c>
      <c r="L6" s="2">
        <f t="shared" si="2"/>
        <v>8</v>
      </c>
      <c r="M6" s="2"/>
      <c r="N6" s="2"/>
      <c r="O6" s="2"/>
      <c r="P6" s="2"/>
      <c r="Q6" s="1">
        <f t="shared" si="3"/>
        <v>24</v>
      </c>
      <c r="R6" s="1">
        <f t="shared" si="4"/>
        <v>8</v>
      </c>
      <c r="S6" s="1">
        <v>4</v>
      </c>
    </row>
    <row r="7" spans="1:19" x14ac:dyDescent="0.3">
      <c r="A7" s="2">
        <v>6</v>
      </c>
      <c r="B7" s="2" t="s">
        <v>44</v>
      </c>
      <c r="C7" s="2">
        <v>2019</v>
      </c>
      <c r="D7" s="4" t="s">
        <v>123</v>
      </c>
      <c r="E7" s="2" t="s">
        <v>25</v>
      </c>
      <c r="F7" s="2"/>
      <c r="G7" s="8">
        <v>13.44</v>
      </c>
      <c r="H7" s="2">
        <f t="shared" si="0"/>
        <v>5</v>
      </c>
      <c r="I7" s="8">
        <v>6.5</v>
      </c>
      <c r="J7" s="2">
        <f t="shared" si="1"/>
        <v>4</v>
      </c>
      <c r="K7" s="8">
        <v>1.0900000000000001</v>
      </c>
      <c r="L7" s="2">
        <f t="shared" si="2"/>
        <v>5</v>
      </c>
      <c r="M7" s="2"/>
      <c r="N7" s="2"/>
      <c r="O7" s="2"/>
      <c r="P7" s="2"/>
      <c r="Q7" s="1">
        <f t="shared" si="3"/>
        <v>14</v>
      </c>
      <c r="R7" s="1">
        <f t="shared" si="4"/>
        <v>5</v>
      </c>
      <c r="S7" s="1">
        <v>2</v>
      </c>
    </row>
    <row r="8" spans="1:19" x14ac:dyDescent="0.3">
      <c r="A8" s="2">
        <v>9</v>
      </c>
      <c r="B8" s="2" t="s">
        <v>61</v>
      </c>
      <c r="C8" s="2">
        <v>2018</v>
      </c>
      <c r="D8" s="4" t="s">
        <v>124</v>
      </c>
      <c r="E8" s="2" t="s">
        <v>62</v>
      </c>
      <c r="F8" s="2"/>
      <c r="G8" s="2">
        <v>12.62</v>
      </c>
      <c r="H8" s="2">
        <f t="shared" si="0"/>
        <v>3</v>
      </c>
      <c r="I8" s="8">
        <v>6.1</v>
      </c>
      <c r="J8" s="2">
        <f t="shared" si="1"/>
        <v>5</v>
      </c>
      <c r="K8" s="8">
        <v>1.0900000000000001</v>
      </c>
      <c r="L8" s="2">
        <f t="shared" si="2"/>
        <v>5</v>
      </c>
      <c r="M8" s="2"/>
      <c r="N8" s="2"/>
      <c r="O8" s="2"/>
      <c r="P8" s="2"/>
      <c r="Q8" s="1">
        <f t="shared" si="3"/>
        <v>13</v>
      </c>
      <c r="R8" s="1">
        <f t="shared" si="4"/>
        <v>4</v>
      </c>
      <c r="S8" s="1">
        <v>3</v>
      </c>
    </row>
    <row r="9" spans="1:19" x14ac:dyDescent="0.3">
      <c r="A9" s="2">
        <v>10</v>
      </c>
      <c r="B9" s="2" t="s">
        <v>63</v>
      </c>
      <c r="C9" s="2">
        <v>2018</v>
      </c>
      <c r="D9" s="4" t="s">
        <v>124</v>
      </c>
      <c r="E9" s="2" t="s">
        <v>25</v>
      </c>
      <c r="F9" s="2"/>
      <c r="G9" s="2">
        <v>13.19</v>
      </c>
      <c r="H9" s="2">
        <f t="shared" si="0"/>
        <v>4</v>
      </c>
      <c r="I9" s="8">
        <v>8.4</v>
      </c>
      <c r="J9" s="2">
        <f t="shared" si="1"/>
        <v>1</v>
      </c>
      <c r="K9" s="8">
        <v>1.17</v>
      </c>
      <c r="L9" s="2">
        <f t="shared" si="2"/>
        <v>4</v>
      </c>
      <c r="M9" s="2"/>
      <c r="N9" s="2"/>
      <c r="O9" s="2"/>
      <c r="P9" s="2"/>
      <c r="Q9" s="1">
        <f t="shared" si="3"/>
        <v>9</v>
      </c>
      <c r="R9" s="1">
        <f t="shared" si="4"/>
        <v>2</v>
      </c>
      <c r="S9" s="1">
        <v>1</v>
      </c>
    </row>
    <row r="10" spans="1:19" x14ac:dyDescent="0.3">
      <c r="A10" s="2">
        <v>11</v>
      </c>
      <c r="B10" s="2" t="s">
        <v>116</v>
      </c>
      <c r="C10" s="2">
        <v>2019</v>
      </c>
      <c r="D10" s="4" t="s">
        <v>124</v>
      </c>
      <c r="E10" s="2" t="s">
        <v>25</v>
      </c>
      <c r="F10" s="2"/>
      <c r="G10" s="2">
        <v>18.45</v>
      </c>
      <c r="H10" s="2">
        <f t="shared" si="0"/>
        <v>9</v>
      </c>
      <c r="I10" s="8">
        <v>3.7</v>
      </c>
      <c r="J10" s="2">
        <f t="shared" si="1"/>
        <v>9</v>
      </c>
      <c r="K10" s="8">
        <v>0.39</v>
      </c>
      <c r="L10" s="2">
        <f t="shared" si="2"/>
        <v>10</v>
      </c>
      <c r="M10" s="2"/>
      <c r="N10" s="2"/>
      <c r="O10" s="2"/>
      <c r="P10" s="2"/>
      <c r="Q10" s="1">
        <f t="shared" si="3"/>
        <v>28</v>
      </c>
      <c r="R10" s="1">
        <f t="shared" si="4"/>
        <v>9</v>
      </c>
      <c r="S10" s="1">
        <v>5</v>
      </c>
    </row>
    <row r="11" spans="1:19" x14ac:dyDescent="0.3">
      <c r="A11" s="2">
        <v>15</v>
      </c>
      <c r="B11" s="2" t="s">
        <v>93</v>
      </c>
      <c r="C11" s="2">
        <v>2019</v>
      </c>
      <c r="D11" s="4" t="s">
        <v>123</v>
      </c>
      <c r="E11" s="2" t="s">
        <v>25</v>
      </c>
      <c r="F11" s="2"/>
      <c r="G11" s="2">
        <v>20.86</v>
      </c>
      <c r="H11" s="2">
        <f t="shared" si="0"/>
        <v>10</v>
      </c>
      <c r="I11" s="8">
        <v>1</v>
      </c>
      <c r="J11" s="2">
        <f t="shared" si="1"/>
        <v>10</v>
      </c>
      <c r="K11" s="8">
        <v>0.4</v>
      </c>
      <c r="L11" s="2">
        <f t="shared" si="2"/>
        <v>9</v>
      </c>
      <c r="M11" s="2"/>
      <c r="N11" s="2"/>
      <c r="O11" s="2"/>
      <c r="P11" s="2"/>
      <c r="Q11" s="1">
        <f t="shared" si="3"/>
        <v>29</v>
      </c>
      <c r="R11" s="1">
        <f t="shared" si="4"/>
        <v>10</v>
      </c>
      <c r="S11" s="1">
        <v>5</v>
      </c>
    </row>
    <row r="12" spans="1:19" x14ac:dyDescent="0.3">
      <c r="A12" s="2">
        <v>16</v>
      </c>
      <c r="B12" s="2" t="s">
        <v>112</v>
      </c>
      <c r="C12" s="2">
        <v>2018</v>
      </c>
      <c r="D12" s="4" t="s">
        <v>124</v>
      </c>
      <c r="E12" s="2" t="s">
        <v>25</v>
      </c>
      <c r="F12" s="2"/>
      <c r="G12" s="2">
        <v>12.57</v>
      </c>
      <c r="H12" s="2">
        <f t="shared" si="0"/>
        <v>2</v>
      </c>
      <c r="I12" s="8">
        <v>5.6</v>
      </c>
      <c r="J12" s="2">
        <f t="shared" si="1"/>
        <v>6</v>
      </c>
      <c r="K12" s="8">
        <v>1.25</v>
      </c>
      <c r="L12" s="2">
        <f t="shared" si="2"/>
        <v>2</v>
      </c>
      <c r="M12" s="2"/>
      <c r="N12" s="2"/>
      <c r="O12" s="2"/>
      <c r="P12" s="2"/>
      <c r="Q12" s="1">
        <f t="shared" si="3"/>
        <v>10</v>
      </c>
      <c r="R12" s="1">
        <f t="shared" si="4"/>
        <v>3</v>
      </c>
      <c r="S12" s="1">
        <v>2</v>
      </c>
    </row>
    <row r="13" spans="1:19" x14ac:dyDescent="0.3">
      <c r="A13" s="2">
        <v>18</v>
      </c>
      <c r="B13" s="2" t="s">
        <v>163</v>
      </c>
      <c r="C13" s="2">
        <v>2019</v>
      </c>
      <c r="D13" s="4" t="s">
        <v>123</v>
      </c>
      <c r="E13" s="2" t="s">
        <v>155</v>
      </c>
      <c r="F13" s="2"/>
      <c r="G13" s="2">
        <v>13.45</v>
      </c>
      <c r="H13" s="2">
        <f t="shared" si="0"/>
        <v>6</v>
      </c>
      <c r="I13" s="8">
        <v>7.8</v>
      </c>
      <c r="J13" s="2">
        <f t="shared" si="1"/>
        <v>3</v>
      </c>
      <c r="K13" s="8">
        <v>1.01</v>
      </c>
      <c r="L13" s="2">
        <f t="shared" si="2"/>
        <v>7</v>
      </c>
      <c r="M13" s="2"/>
      <c r="N13" s="2"/>
      <c r="O13" s="2"/>
      <c r="P13" s="2"/>
      <c r="Q13" s="1">
        <f t="shared" si="3"/>
        <v>16</v>
      </c>
      <c r="R13" s="1">
        <f t="shared" si="4"/>
        <v>6</v>
      </c>
      <c r="S13" s="1">
        <v>3</v>
      </c>
    </row>
    <row r="15" spans="1:19" ht="13.2" customHeight="1" x14ac:dyDescent="0.3"/>
    <row r="16" spans="1:19" x14ac:dyDescent="0.3">
      <c r="A16" s="3" t="s">
        <v>0</v>
      </c>
      <c r="B16" s="3" t="s">
        <v>1</v>
      </c>
      <c r="C16" s="3" t="s">
        <v>2</v>
      </c>
      <c r="D16" s="3" t="s">
        <v>12</v>
      </c>
      <c r="E16" s="3" t="s">
        <v>3</v>
      </c>
      <c r="F16" s="3" t="s">
        <v>4</v>
      </c>
      <c r="G16" s="13" t="s">
        <v>5</v>
      </c>
      <c r="H16" s="13"/>
      <c r="I16" s="13" t="s">
        <v>6</v>
      </c>
      <c r="J16" s="13"/>
      <c r="K16" s="13" t="s">
        <v>7</v>
      </c>
      <c r="L16" s="13"/>
      <c r="M16" s="13" t="s">
        <v>8</v>
      </c>
      <c r="N16" s="13"/>
      <c r="O16" s="13" t="s">
        <v>9</v>
      </c>
      <c r="P16" s="13"/>
      <c r="Q16" s="3" t="s">
        <v>10</v>
      </c>
      <c r="R16" s="3" t="s">
        <v>11</v>
      </c>
      <c r="S16" s="3" t="s">
        <v>21</v>
      </c>
    </row>
    <row r="17" spans="1:19" x14ac:dyDescent="0.3">
      <c r="A17" s="2">
        <v>10</v>
      </c>
      <c r="B17" s="2" t="s">
        <v>63</v>
      </c>
      <c r="C17" s="2">
        <v>2018</v>
      </c>
      <c r="D17" s="4" t="s">
        <v>124</v>
      </c>
      <c r="E17" s="2" t="s">
        <v>25</v>
      </c>
      <c r="F17" s="2"/>
      <c r="G17" s="2">
        <v>13.19</v>
      </c>
      <c r="H17" s="2">
        <f>RANK(G17,$G$4:$G$13,1)</f>
        <v>4</v>
      </c>
      <c r="I17" s="8">
        <v>8.4</v>
      </c>
      <c r="J17" s="2">
        <f>RANK(I17,$I$4:$I$13,0)</f>
        <v>1</v>
      </c>
      <c r="K17" s="8">
        <v>1.17</v>
      </c>
      <c r="L17" s="2">
        <f>RANK(K17,$K$4:$K$13,0)</f>
        <v>4</v>
      </c>
      <c r="M17" s="2"/>
      <c r="N17" s="2"/>
      <c r="O17" s="2"/>
      <c r="P17" s="2"/>
      <c r="Q17" s="1">
        <f>H17+J17+L17+N17+P17</f>
        <v>9</v>
      </c>
      <c r="R17" s="1">
        <f>RANK(Q17,$Q$4:$Q$13,1)</f>
        <v>2</v>
      </c>
      <c r="S17" s="1">
        <v>1</v>
      </c>
    </row>
    <row r="18" spans="1:19" x14ac:dyDescent="0.3">
      <c r="A18" s="2">
        <v>16</v>
      </c>
      <c r="B18" s="2" t="s">
        <v>112</v>
      </c>
      <c r="C18" s="2">
        <v>2018</v>
      </c>
      <c r="D18" s="4" t="s">
        <v>124</v>
      </c>
      <c r="E18" s="2" t="s">
        <v>25</v>
      </c>
      <c r="F18" s="2"/>
      <c r="G18" s="2">
        <v>12.57</v>
      </c>
      <c r="H18" s="2">
        <f>RANK(G18,$G$4:$G$13,1)</f>
        <v>2</v>
      </c>
      <c r="I18" s="8">
        <v>5.6</v>
      </c>
      <c r="J18" s="2">
        <f>RANK(I18,$I$4:$I$13,0)</f>
        <v>6</v>
      </c>
      <c r="K18" s="8">
        <v>1.25</v>
      </c>
      <c r="L18" s="2">
        <f>RANK(K18,$K$4:$K$13,0)</f>
        <v>2</v>
      </c>
      <c r="M18" s="2"/>
      <c r="N18" s="2"/>
      <c r="O18" s="2"/>
      <c r="P18" s="2"/>
      <c r="Q18" s="1">
        <f>H18+J18+L18+N18+P18</f>
        <v>10</v>
      </c>
      <c r="R18" s="1">
        <f>RANK(Q18,$Q$4:$Q$13,1)</f>
        <v>3</v>
      </c>
      <c r="S18" s="1">
        <v>2</v>
      </c>
    </row>
    <row r="19" spans="1:19" x14ac:dyDescent="0.3">
      <c r="A19" s="2">
        <v>9</v>
      </c>
      <c r="B19" s="2" t="s">
        <v>61</v>
      </c>
      <c r="C19" s="2">
        <v>2018</v>
      </c>
      <c r="D19" s="4" t="s">
        <v>124</v>
      </c>
      <c r="E19" s="2" t="s">
        <v>62</v>
      </c>
      <c r="F19" s="2"/>
      <c r="G19" s="2">
        <v>12.62</v>
      </c>
      <c r="H19" s="2">
        <f>RANK(G19,$G$4:$G$13,1)</f>
        <v>3</v>
      </c>
      <c r="I19" s="8">
        <v>6.1</v>
      </c>
      <c r="J19" s="2">
        <f>RANK(I19,$I$4:$I$13,0)</f>
        <v>5</v>
      </c>
      <c r="K19" s="8">
        <v>1.0900000000000001</v>
      </c>
      <c r="L19" s="2">
        <f>RANK(K19,$K$4:$K$13,0)</f>
        <v>5</v>
      </c>
      <c r="M19" s="2"/>
      <c r="N19" s="2"/>
      <c r="O19" s="2"/>
      <c r="P19" s="2"/>
      <c r="Q19" s="1">
        <f>H19+J19+L19+N19+P19</f>
        <v>13</v>
      </c>
      <c r="R19" s="1">
        <f>RANK(Q19,$Q$4:$Q$13,1)</f>
        <v>4</v>
      </c>
      <c r="S19" s="1">
        <v>3</v>
      </c>
    </row>
    <row r="20" spans="1:19" x14ac:dyDescent="0.3">
      <c r="A20" s="2">
        <v>1</v>
      </c>
      <c r="B20" s="9" t="s">
        <v>115</v>
      </c>
      <c r="C20" s="2">
        <v>2018</v>
      </c>
      <c r="D20" s="4" t="s">
        <v>124</v>
      </c>
      <c r="E20" s="2" t="s">
        <v>25</v>
      </c>
      <c r="F20" s="2"/>
      <c r="G20" s="8">
        <v>13.7</v>
      </c>
      <c r="H20" s="2">
        <f>RANK(G20,$G$4:$G$13,1)</f>
        <v>7</v>
      </c>
      <c r="I20" s="8">
        <v>5</v>
      </c>
      <c r="J20" s="2">
        <f>RANK(I20,$I$4:$I$13,0)</f>
        <v>7</v>
      </c>
      <c r="K20" s="8">
        <v>1.2</v>
      </c>
      <c r="L20" s="2">
        <f>RANK(K20,$K$4:$K$13,0)</f>
        <v>3</v>
      </c>
      <c r="M20" s="2"/>
      <c r="N20" s="2"/>
      <c r="O20" s="2"/>
      <c r="P20" s="2"/>
      <c r="Q20" s="1">
        <f>H20+J20+L20+N20+P20</f>
        <v>17</v>
      </c>
      <c r="R20" s="1">
        <f>RANK(Q20,$Q$4:$Q$13,1)</f>
        <v>7</v>
      </c>
      <c r="S20" s="1">
        <v>4</v>
      </c>
    </row>
    <row r="21" spans="1:19" x14ac:dyDescent="0.3">
      <c r="A21" s="2">
        <v>11</v>
      </c>
      <c r="B21" s="2" t="s">
        <v>116</v>
      </c>
      <c r="C21" s="2">
        <v>2019</v>
      </c>
      <c r="D21" s="4" t="s">
        <v>124</v>
      </c>
      <c r="E21" s="2" t="s">
        <v>25</v>
      </c>
      <c r="F21" s="2"/>
      <c r="G21" s="2">
        <v>18.45</v>
      </c>
      <c r="H21" s="2">
        <f>RANK(G21,$G$4:$G$13,1)</f>
        <v>9</v>
      </c>
      <c r="I21" s="8">
        <v>3.7</v>
      </c>
      <c r="J21" s="2">
        <f>RANK(I21,$I$4:$I$13,0)</f>
        <v>9</v>
      </c>
      <c r="K21" s="8">
        <v>0.39</v>
      </c>
      <c r="L21" s="2">
        <f>RANK(K21,$K$4:$K$13,0)</f>
        <v>10</v>
      </c>
      <c r="M21" s="2"/>
      <c r="N21" s="2"/>
      <c r="O21" s="2"/>
      <c r="P21" s="2"/>
      <c r="Q21" s="1">
        <f>H21+J21+L21+N21+P21</f>
        <v>28</v>
      </c>
      <c r="R21" s="1">
        <f>RANK(Q21,$Q$4:$Q$13,1)</f>
        <v>9</v>
      </c>
      <c r="S21" s="1">
        <v>5</v>
      </c>
    </row>
    <row r="24" spans="1:19" x14ac:dyDescent="0.3">
      <c r="A24" s="3" t="s">
        <v>0</v>
      </c>
      <c r="B24" s="3" t="s">
        <v>1</v>
      </c>
      <c r="C24" s="3" t="s">
        <v>2</v>
      </c>
      <c r="D24" s="3" t="s">
        <v>12</v>
      </c>
      <c r="E24" s="3" t="s">
        <v>3</v>
      </c>
      <c r="F24" s="3" t="s">
        <v>4</v>
      </c>
      <c r="G24" s="13" t="s">
        <v>5</v>
      </c>
      <c r="H24" s="13"/>
      <c r="I24" s="13" t="s">
        <v>6</v>
      </c>
      <c r="J24" s="13"/>
      <c r="K24" s="13" t="s">
        <v>7</v>
      </c>
      <c r="L24" s="13"/>
      <c r="M24" s="13" t="s">
        <v>8</v>
      </c>
      <c r="N24" s="13"/>
      <c r="O24" s="13" t="s">
        <v>9</v>
      </c>
      <c r="P24" s="13"/>
      <c r="Q24" s="3" t="s">
        <v>10</v>
      </c>
      <c r="R24" s="3" t="s">
        <v>11</v>
      </c>
      <c r="S24" s="3" t="s">
        <v>21</v>
      </c>
    </row>
    <row r="25" spans="1:19" x14ac:dyDescent="0.3">
      <c r="A25" s="2">
        <v>4</v>
      </c>
      <c r="B25" s="2" t="s">
        <v>35</v>
      </c>
      <c r="C25" s="2">
        <v>2018</v>
      </c>
      <c r="D25" s="4" t="s">
        <v>123</v>
      </c>
      <c r="E25" s="2" t="s">
        <v>25</v>
      </c>
      <c r="F25" s="2"/>
      <c r="G25" s="8">
        <v>12</v>
      </c>
      <c r="H25" s="2">
        <f>RANK(G25,$G$4:$G$13,1)</f>
        <v>1</v>
      </c>
      <c r="I25" s="8">
        <v>8.4</v>
      </c>
      <c r="J25" s="2">
        <f>RANK(I25,$I$4:$I$13,0)</f>
        <v>1</v>
      </c>
      <c r="K25" s="8">
        <v>1.49</v>
      </c>
      <c r="L25" s="2">
        <f>RANK(K25,$K$4:$K$13,0)</f>
        <v>1</v>
      </c>
      <c r="M25" s="2"/>
      <c r="N25" s="2"/>
      <c r="O25" s="2"/>
      <c r="P25" s="2"/>
      <c r="Q25" s="1">
        <f>H25+J25+L25+N25+P25</f>
        <v>3</v>
      </c>
      <c r="R25" s="1">
        <f>RANK(Q25,$Q$4:$Q$13,1)</f>
        <v>1</v>
      </c>
      <c r="S25" s="1">
        <v>1</v>
      </c>
    </row>
    <row r="26" spans="1:19" x14ac:dyDescent="0.3">
      <c r="A26" s="2">
        <v>6</v>
      </c>
      <c r="B26" s="2" t="s">
        <v>44</v>
      </c>
      <c r="C26" s="2">
        <v>2019</v>
      </c>
      <c r="D26" s="4" t="s">
        <v>123</v>
      </c>
      <c r="E26" s="2" t="s">
        <v>25</v>
      </c>
      <c r="F26" s="2"/>
      <c r="G26" s="8">
        <v>13.44</v>
      </c>
      <c r="H26" s="2">
        <f>RANK(G26,$G$4:$G$13,1)</f>
        <v>5</v>
      </c>
      <c r="I26" s="8">
        <v>6.5</v>
      </c>
      <c r="J26" s="2">
        <f>RANK(I26,$I$4:$I$13,0)</f>
        <v>4</v>
      </c>
      <c r="K26" s="8">
        <v>1.0900000000000001</v>
      </c>
      <c r="L26" s="2">
        <f>RANK(K26,$K$4:$K$13,0)</f>
        <v>5</v>
      </c>
      <c r="M26" s="2"/>
      <c r="N26" s="2"/>
      <c r="O26" s="2"/>
      <c r="P26" s="2"/>
      <c r="Q26" s="1">
        <f>H26+J26+L26+N26+P26</f>
        <v>14</v>
      </c>
      <c r="R26" s="1">
        <f>RANK(Q26,$Q$4:$Q$13,1)</f>
        <v>5</v>
      </c>
      <c r="S26" s="1">
        <v>2</v>
      </c>
    </row>
    <row r="27" spans="1:19" x14ac:dyDescent="0.3">
      <c r="A27" s="2">
        <v>18</v>
      </c>
      <c r="B27" s="2" t="s">
        <v>163</v>
      </c>
      <c r="C27" s="2">
        <v>2019</v>
      </c>
      <c r="D27" s="4" t="s">
        <v>123</v>
      </c>
      <c r="E27" s="2" t="s">
        <v>155</v>
      </c>
      <c r="F27" s="2"/>
      <c r="G27" s="2">
        <v>13.45</v>
      </c>
      <c r="H27" s="2">
        <f>RANK(G27,$G$4:$G$13,1)</f>
        <v>6</v>
      </c>
      <c r="I27" s="8">
        <v>7.8</v>
      </c>
      <c r="J27" s="2">
        <f>RANK(I27,$I$4:$I$13,0)</f>
        <v>3</v>
      </c>
      <c r="K27" s="8">
        <v>1.01</v>
      </c>
      <c r="L27" s="2">
        <f>RANK(K27,$K$4:$K$13,0)</f>
        <v>7</v>
      </c>
      <c r="M27" s="2"/>
      <c r="N27" s="2"/>
      <c r="O27" s="2"/>
      <c r="P27" s="2"/>
      <c r="Q27" s="1">
        <f>H27+J27+L27+N27+P27</f>
        <v>16</v>
      </c>
      <c r="R27" s="1">
        <f>RANK(Q27,$Q$4:$Q$13,1)</f>
        <v>6</v>
      </c>
      <c r="S27" s="1">
        <v>3</v>
      </c>
    </row>
    <row r="28" spans="1:19" x14ac:dyDescent="0.3">
      <c r="A28" s="2">
        <v>5</v>
      </c>
      <c r="B28" s="2" t="s">
        <v>39</v>
      </c>
      <c r="C28" s="2">
        <v>2019</v>
      </c>
      <c r="D28" s="4" t="s">
        <v>123</v>
      </c>
      <c r="E28" s="2" t="s">
        <v>40</v>
      </c>
      <c r="F28" s="2"/>
      <c r="G28" s="8">
        <v>14.38</v>
      </c>
      <c r="H28" s="2">
        <f>RANK(G28,$G$4:$G$13,1)</f>
        <v>8</v>
      </c>
      <c r="I28" s="8">
        <v>4</v>
      </c>
      <c r="J28" s="2">
        <f>RANK(I28,$I$4:$I$13,0)</f>
        <v>8</v>
      </c>
      <c r="K28" s="8">
        <v>0.78</v>
      </c>
      <c r="L28" s="2">
        <f>RANK(K28,$K$4:$K$13,0)</f>
        <v>8</v>
      </c>
      <c r="M28" s="2"/>
      <c r="N28" s="2"/>
      <c r="O28" s="2"/>
      <c r="P28" s="2"/>
      <c r="Q28" s="1">
        <f>H28+J28+L28+N28+P28</f>
        <v>24</v>
      </c>
      <c r="R28" s="1">
        <f>RANK(Q28,$Q$4:$Q$13,1)</f>
        <v>8</v>
      </c>
      <c r="S28" s="1">
        <v>4</v>
      </c>
    </row>
    <row r="29" spans="1:19" x14ac:dyDescent="0.3">
      <c r="A29" s="2">
        <v>15</v>
      </c>
      <c r="B29" s="2" t="s">
        <v>93</v>
      </c>
      <c r="C29" s="2">
        <v>2019</v>
      </c>
      <c r="D29" s="4" t="s">
        <v>123</v>
      </c>
      <c r="E29" s="2" t="s">
        <v>25</v>
      </c>
      <c r="F29" s="2"/>
      <c r="G29" s="2">
        <v>20.86</v>
      </c>
      <c r="H29" s="2">
        <f>RANK(G29,$G$4:$G$13,1)</f>
        <v>10</v>
      </c>
      <c r="I29" s="8">
        <v>1</v>
      </c>
      <c r="J29" s="2">
        <f>RANK(I29,$I$4:$I$13,0)</f>
        <v>10</v>
      </c>
      <c r="K29" s="8">
        <v>0.4</v>
      </c>
      <c r="L29" s="2">
        <f>RANK(K29,$K$4:$K$13,0)</f>
        <v>9</v>
      </c>
      <c r="M29" s="2"/>
      <c r="N29" s="2"/>
      <c r="O29" s="2"/>
      <c r="P29" s="2"/>
      <c r="Q29" s="1">
        <f>H29+J29+L29+N29+P29</f>
        <v>29</v>
      </c>
      <c r="R29" s="1">
        <f>RANK(Q29,$Q$4:$Q$13,1)</f>
        <v>10</v>
      </c>
      <c r="S29" s="1">
        <v>5</v>
      </c>
    </row>
  </sheetData>
  <autoFilter ref="A3:S13" xr:uid="{00000000-0001-0000-0000-000000000000}">
    <filterColumn colId="6" showButton="0"/>
    <filterColumn colId="8" showButton="0"/>
    <filterColumn colId="10" showButton="0"/>
    <filterColumn colId="12" showButton="0"/>
    <filterColumn colId="14" showButton="0"/>
  </autoFilter>
  <sortState xmlns:xlrd2="http://schemas.microsoft.com/office/spreadsheetml/2017/richdata2" ref="A17:S29">
    <sortCondition ref="D17:D29"/>
    <sortCondition ref="S17:S29"/>
  </sortState>
  <mergeCells count="15">
    <mergeCell ref="G3:H3"/>
    <mergeCell ref="I3:J3"/>
    <mergeCell ref="K3:L3"/>
    <mergeCell ref="M3:N3"/>
    <mergeCell ref="O3:P3"/>
    <mergeCell ref="G16:H16"/>
    <mergeCell ref="I16:J16"/>
    <mergeCell ref="K16:L16"/>
    <mergeCell ref="M16:N16"/>
    <mergeCell ref="O16:P16"/>
    <mergeCell ref="G24:H24"/>
    <mergeCell ref="I24:J24"/>
    <mergeCell ref="K24:L24"/>
    <mergeCell ref="M24:N24"/>
    <mergeCell ref="O24:P24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Y54"/>
  <sheetViews>
    <sheetView topLeftCell="A2" workbookViewId="0">
      <selection activeCell="F24" sqref="F24"/>
    </sheetView>
  </sheetViews>
  <sheetFormatPr defaultRowHeight="14.4" outlineLevelCol="1" x14ac:dyDescent="0.3"/>
  <cols>
    <col min="1" max="1" width="5.44140625" customWidth="1"/>
    <col min="2" max="2" width="20.33203125" customWidth="1"/>
    <col min="3" max="3" width="6.6640625" bestFit="1" customWidth="1"/>
    <col min="4" max="4" width="6.6640625" customWidth="1"/>
    <col min="5" max="5" width="16.44140625" customWidth="1"/>
    <col min="6" max="6" width="18.44140625" customWidth="1"/>
    <col min="7" max="7" width="6" bestFit="1" customWidth="1"/>
    <col min="8" max="8" width="3" bestFit="1" customWidth="1"/>
    <col min="9" max="9" width="6.44140625" bestFit="1" customWidth="1"/>
    <col min="10" max="10" width="3" bestFit="1" customWidth="1"/>
    <col min="11" max="11" width="6" bestFit="1" customWidth="1"/>
    <col min="12" max="12" width="3" bestFit="1" customWidth="1"/>
    <col min="13" max="13" width="6" hidden="1" customWidth="1" outlineLevel="1"/>
    <col min="14" max="14" width="3" hidden="1" customWidth="1" outlineLevel="1"/>
    <col min="15" max="15" width="6" bestFit="1" customWidth="1" collapsed="1"/>
    <col min="16" max="16" width="3" bestFit="1" customWidth="1"/>
    <col min="17" max="17" width="7.6640625" bestFit="1" customWidth="1"/>
    <col min="18" max="18" width="6.5546875" bestFit="1" customWidth="1"/>
    <col min="19" max="19" width="6.5546875" customWidth="1"/>
  </cols>
  <sheetData>
    <row r="1" spans="1:25" ht="18" x14ac:dyDescent="0.35">
      <c r="A1" s="5" t="s">
        <v>27</v>
      </c>
    </row>
    <row r="3" spans="1:25" x14ac:dyDescent="0.3">
      <c r="A3" s="3" t="s">
        <v>0</v>
      </c>
      <c r="B3" s="3" t="s">
        <v>1</v>
      </c>
      <c r="C3" s="3" t="s">
        <v>2</v>
      </c>
      <c r="D3" s="3" t="s">
        <v>12</v>
      </c>
      <c r="E3" s="3" t="s">
        <v>3</v>
      </c>
      <c r="F3" s="3" t="s">
        <v>4</v>
      </c>
      <c r="G3" s="13" t="s">
        <v>5</v>
      </c>
      <c r="H3" s="13"/>
      <c r="I3" s="13" t="s">
        <v>6</v>
      </c>
      <c r="J3" s="13"/>
      <c r="K3" s="13" t="s">
        <v>7</v>
      </c>
      <c r="L3" s="13"/>
      <c r="M3" s="13" t="s">
        <v>8</v>
      </c>
      <c r="N3" s="13"/>
      <c r="O3" s="13" t="s">
        <v>22</v>
      </c>
      <c r="P3" s="13"/>
      <c r="Q3" s="3" t="s">
        <v>10</v>
      </c>
      <c r="R3" s="3" t="s">
        <v>11</v>
      </c>
      <c r="S3" s="3" t="s">
        <v>21</v>
      </c>
      <c r="U3" s="12" t="s">
        <v>158</v>
      </c>
      <c r="V3" s="12" t="s">
        <v>159</v>
      </c>
      <c r="W3" s="12" t="s">
        <v>160</v>
      </c>
      <c r="X3" s="12" t="s">
        <v>161</v>
      </c>
      <c r="Y3" s="12" t="s">
        <v>162</v>
      </c>
    </row>
    <row r="4" spans="1:25" x14ac:dyDescent="0.3">
      <c r="A4" s="2">
        <v>31</v>
      </c>
      <c r="B4" s="2" t="s">
        <v>38</v>
      </c>
      <c r="C4" s="2">
        <v>2017</v>
      </c>
      <c r="D4" s="4" t="s">
        <v>125</v>
      </c>
      <c r="E4" s="2" t="s">
        <v>40</v>
      </c>
      <c r="F4" s="2"/>
      <c r="G4" s="8">
        <v>11.87</v>
      </c>
      <c r="H4" s="2">
        <f t="shared" ref="H4:H26" si="0">RANK(G4,$G$4:$G$30,1)</f>
        <v>15</v>
      </c>
      <c r="I4" s="8">
        <v>5.5</v>
      </c>
      <c r="J4" s="2">
        <f t="shared" ref="J4:J26" si="1">RANK(I4,$I$4:$I$30,0)</f>
        <v>17</v>
      </c>
      <c r="K4" s="8">
        <v>1.21</v>
      </c>
      <c r="L4" s="2">
        <f t="shared" ref="L4:L26" si="2">RANK(K4,$K$4:$K$30,0)</f>
        <v>16</v>
      </c>
      <c r="M4" s="2"/>
      <c r="N4" s="2"/>
      <c r="O4" s="2">
        <f>Y4</f>
        <v>52.43</v>
      </c>
      <c r="P4" s="2">
        <f t="shared" ref="P4:P26" si="3">RANK(O4,$O$4:$O$30,1)</f>
        <v>6</v>
      </c>
      <c r="Q4" s="1">
        <f t="shared" ref="Q4:Q26" si="4">H4+J4+L4+N4+P4</f>
        <v>54</v>
      </c>
      <c r="R4" s="1">
        <f t="shared" ref="R4:R26" si="5">RANK(Q4,$Q$4:$Q$30,1)</f>
        <v>14</v>
      </c>
      <c r="S4" s="1"/>
      <c r="U4">
        <v>0</v>
      </c>
      <c r="V4">
        <v>52.43</v>
      </c>
      <c r="W4">
        <f t="shared" ref="W4:W9" si="6">U4+V4</f>
        <v>52.43</v>
      </c>
      <c r="Y4">
        <f>W4-X4</f>
        <v>52.43</v>
      </c>
    </row>
    <row r="5" spans="1:25" x14ac:dyDescent="0.3">
      <c r="A5" s="2">
        <v>32</v>
      </c>
      <c r="B5" s="2" t="s">
        <v>43</v>
      </c>
      <c r="C5" s="2">
        <v>2017</v>
      </c>
      <c r="D5" s="4" t="s">
        <v>125</v>
      </c>
      <c r="E5" s="2" t="s">
        <v>25</v>
      </c>
      <c r="F5" s="2"/>
      <c r="G5" s="8">
        <v>10.68</v>
      </c>
      <c r="H5" s="2">
        <f t="shared" si="0"/>
        <v>6</v>
      </c>
      <c r="I5" s="8">
        <v>10.3</v>
      </c>
      <c r="J5" s="2">
        <f t="shared" si="1"/>
        <v>5</v>
      </c>
      <c r="K5" s="8">
        <v>1.43</v>
      </c>
      <c r="L5" s="2">
        <f t="shared" si="2"/>
        <v>2</v>
      </c>
      <c r="M5" s="2"/>
      <c r="N5" s="2"/>
      <c r="O5" s="2">
        <f t="shared" ref="O5:O26" si="7">Y5</f>
        <v>48.76</v>
      </c>
      <c r="P5" s="2">
        <f t="shared" si="3"/>
        <v>3</v>
      </c>
      <c r="Q5" s="1">
        <f t="shared" si="4"/>
        <v>16</v>
      </c>
      <c r="R5" s="1">
        <f t="shared" si="5"/>
        <v>2</v>
      </c>
      <c r="S5" s="1"/>
      <c r="V5">
        <v>58.76</v>
      </c>
      <c r="W5">
        <f t="shared" si="6"/>
        <v>58.76</v>
      </c>
      <c r="X5">
        <v>10</v>
      </c>
      <c r="Y5">
        <f>W5-X5</f>
        <v>48.76</v>
      </c>
    </row>
    <row r="6" spans="1:25" x14ac:dyDescent="0.3">
      <c r="A6" s="2">
        <v>33</v>
      </c>
      <c r="B6" s="2" t="s">
        <v>45</v>
      </c>
      <c r="C6" s="2">
        <v>2017</v>
      </c>
      <c r="D6" s="4" t="s">
        <v>125</v>
      </c>
      <c r="E6" s="2" t="s">
        <v>25</v>
      </c>
      <c r="F6" s="2"/>
      <c r="G6" s="8">
        <v>10.56</v>
      </c>
      <c r="H6" s="2">
        <f t="shared" si="0"/>
        <v>5</v>
      </c>
      <c r="I6" s="8">
        <v>9.1</v>
      </c>
      <c r="J6" s="2">
        <f t="shared" si="1"/>
        <v>8</v>
      </c>
      <c r="K6" s="8">
        <v>1.43</v>
      </c>
      <c r="L6" s="2">
        <f t="shared" si="2"/>
        <v>2</v>
      </c>
      <c r="M6" s="2"/>
      <c r="N6" s="2"/>
      <c r="O6" s="2">
        <f t="shared" si="7"/>
        <v>49.59</v>
      </c>
      <c r="P6" s="2">
        <f t="shared" si="3"/>
        <v>5</v>
      </c>
      <c r="Q6" s="1">
        <f t="shared" si="4"/>
        <v>20</v>
      </c>
      <c r="R6" s="1">
        <f t="shared" si="5"/>
        <v>3</v>
      </c>
      <c r="S6" s="1"/>
      <c r="U6">
        <v>60</v>
      </c>
      <c r="V6">
        <v>9.59</v>
      </c>
      <c r="W6">
        <f t="shared" si="6"/>
        <v>69.59</v>
      </c>
      <c r="X6">
        <f>X5+10</f>
        <v>20</v>
      </c>
      <c r="Y6">
        <f t="shared" ref="Y6:Y26" si="8">W6-X6</f>
        <v>49.59</v>
      </c>
    </row>
    <row r="7" spans="1:25" x14ac:dyDescent="0.3">
      <c r="A7" s="2">
        <v>34</v>
      </c>
      <c r="B7" s="2" t="s">
        <v>48</v>
      </c>
      <c r="C7" s="2">
        <v>2016</v>
      </c>
      <c r="D7" s="4" t="s">
        <v>125</v>
      </c>
      <c r="E7" s="2" t="s">
        <v>25</v>
      </c>
      <c r="F7" s="2"/>
      <c r="G7" s="8">
        <v>11.38</v>
      </c>
      <c r="H7" s="2">
        <f t="shared" si="0"/>
        <v>12</v>
      </c>
      <c r="I7" s="8">
        <v>11</v>
      </c>
      <c r="J7" s="2">
        <f t="shared" si="1"/>
        <v>4</v>
      </c>
      <c r="K7" s="8">
        <v>1.36</v>
      </c>
      <c r="L7" s="2">
        <f t="shared" si="2"/>
        <v>8</v>
      </c>
      <c r="M7" s="2"/>
      <c r="N7" s="2"/>
      <c r="O7" s="2">
        <f t="shared" si="7"/>
        <v>52.960000000000008</v>
      </c>
      <c r="P7" s="2">
        <f t="shared" si="3"/>
        <v>8</v>
      </c>
      <c r="Q7" s="1">
        <f t="shared" si="4"/>
        <v>32</v>
      </c>
      <c r="R7" s="1">
        <f t="shared" si="5"/>
        <v>7</v>
      </c>
      <c r="S7" s="1"/>
      <c r="U7">
        <v>60</v>
      </c>
      <c r="V7">
        <v>22.96</v>
      </c>
      <c r="W7">
        <f t="shared" si="6"/>
        <v>82.960000000000008</v>
      </c>
      <c r="X7">
        <f t="shared" ref="X7:X26" si="9">X6+10</f>
        <v>30</v>
      </c>
      <c r="Y7">
        <f t="shared" si="8"/>
        <v>52.960000000000008</v>
      </c>
    </row>
    <row r="8" spans="1:25" x14ac:dyDescent="0.3">
      <c r="A8" s="2">
        <v>35</v>
      </c>
      <c r="B8" s="2" t="s">
        <v>52</v>
      </c>
      <c r="C8" s="2">
        <v>2017</v>
      </c>
      <c r="D8" s="4" t="s">
        <v>125</v>
      </c>
      <c r="E8" s="2" t="s">
        <v>25</v>
      </c>
      <c r="F8" s="2"/>
      <c r="G8" s="8">
        <v>13.38</v>
      </c>
      <c r="H8" s="2">
        <f t="shared" si="0"/>
        <v>23</v>
      </c>
      <c r="I8" s="8">
        <v>7.35</v>
      </c>
      <c r="J8" s="2">
        <f t="shared" si="1"/>
        <v>13</v>
      </c>
      <c r="K8" s="8">
        <v>1.1200000000000001</v>
      </c>
      <c r="L8" s="2">
        <f t="shared" si="2"/>
        <v>20</v>
      </c>
      <c r="M8" s="2"/>
      <c r="N8" s="2"/>
      <c r="O8" s="2">
        <f t="shared" si="7"/>
        <v>59.599999999999994</v>
      </c>
      <c r="P8" s="2">
        <f t="shared" si="3"/>
        <v>18</v>
      </c>
      <c r="Q8" s="1">
        <f t="shared" si="4"/>
        <v>74</v>
      </c>
      <c r="R8" s="1">
        <f t="shared" si="5"/>
        <v>20</v>
      </c>
      <c r="S8" s="1"/>
      <c r="U8">
        <v>60</v>
      </c>
      <c r="V8">
        <v>39.6</v>
      </c>
      <c r="W8">
        <f t="shared" si="6"/>
        <v>99.6</v>
      </c>
      <c r="X8">
        <f t="shared" si="9"/>
        <v>40</v>
      </c>
      <c r="Y8">
        <f t="shared" si="8"/>
        <v>59.599999999999994</v>
      </c>
    </row>
    <row r="9" spans="1:25" x14ac:dyDescent="0.3">
      <c r="A9" s="2">
        <v>36</v>
      </c>
      <c r="B9" s="2" t="s">
        <v>55</v>
      </c>
      <c r="C9" s="2">
        <v>2016</v>
      </c>
      <c r="D9" s="4" t="s">
        <v>125</v>
      </c>
      <c r="E9" s="2" t="s">
        <v>25</v>
      </c>
      <c r="F9" s="2"/>
      <c r="G9" s="8">
        <v>11.75</v>
      </c>
      <c r="H9" s="2">
        <f t="shared" si="0"/>
        <v>14</v>
      </c>
      <c r="I9" s="8">
        <v>8.1999999999999993</v>
      </c>
      <c r="J9" s="2">
        <f t="shared" si="1"/>
        <v>11</v>
      </c>
      <c r="K9" s="8">
        <v>1.42</v>
      </c>
      <c r="L9" s="2">
        <f t="shared" si="2"/>
        <v>4</v>
      </c>
      <c r="M9" s="2"/>
      <c r="N9" s="2"/>
      <c r="O9" s="2">
        <f t="shared" si="7"/>
        <v>56.430000000000007</v>
      </c>
      <c r="P9" s="2">
        <f t="shared" si="3"/>
        <v>13</v>
      </c>
      <c r="Q9" s="1">
        <f t="shared" si="4"/>
        <v>42</v>
      </c>
      <c r="R9" s="1">
        <f t="shared" si="5"/>
        <v>12</v>
      </c>
      <c r="S9" s="1"/>
      <c r="U9">
        <v>60</v>
      </c>
      <c r="V9">
        <v>46.43</v>
      </c>
      <c r="W9">
        <f t="shared" si="6"/>
        <v>106.43</v>
      </c>
      <c r="X9">
        <f t="shared" si="9"/>
        <v>50</v>
      </c>
      <c r="Y9">
        <f t="shared" si="8"/>
        <v>56.430000000000007</v>
      </c>
    </row>
    <row r="10" spans="1:25" x14ac:dyDescent="0.3">
      <c r="A10" s="2">
        <v>37</v>
      </c>
      <c r="B10" s="2" t="s">
        <v>58</v>
      </c>
      <c r="C10" s="2">
        <v>2017</v>
      </c>
      <c r="D10" s="4" t="s">
        <v>126</v>
      </c>
      <c r="E10" s="2" t="s">
        <v>120</v>
      </c>
      <c r="F10" s="2"/>
      <c r="G10" s="8">
        <v>12.15</v>
      </c>
      <c r="H10" s="2">
        <f t="shared" si="0"/>
        <v>18</v>
      </c>
      <c r="I10" s="8">
        <v>3.7</v>
      </c>
      <c r="J10" s="2">
        <f t="shared" si="1"/>
        <v>23</v>
      </c>
      <c r="K10" s="8">
        <v>0.89</v>
      </c>
      <c r="L10" s="2">
        <f t="shared" si="2"/>
        <v>23</v>
      </c>
      <c r="M10" s="2"/>
      <c r="N10" s="2"/>
      <c r="O10" s="2">
        <f t="shared" si="7"/>
        <v>57.990000000000009</v>
      </c>
      <c r="P10" s="2">
        <f t="shared" si="3"/>
        <v>16</v>
      </c>
      <c r="Q10" s="1">
        <f t="shared" si="4"/>
        <v>80</v>
      </c>
      <c r="R10" s="1">
        <f t="shared" si="5"/>
        <v>22</v>
      </c>
      <c r="S10" s="1"/>
      <c r="U10">
        <v>60</v>
      </c>
      <c r="V10">
        <v>57.99</v>
      </c>
      <c r="W10">
        <f>U10+V10</f>
        <v>117.99000000000001</v>
      </c>
      <c r="X10">
        <f t="shared" si="9"/>
        <v>60</v>
      </c>
      <c r="Y10">
        <f t="shared" si="8"/>
        <v>57.990000000000009</v>
      </c>
    </row>
    <row r="11" spans="1:25" x14ac:dyDescent="0.3">
      <c r="A11" s="2">
        <v>39</v>
      </c>
      <c r="B11" s="2" t="s">
        <v>59</v>
      </c>
      <c r="C11" s="2">
        <v>2017</v>
      </c>
      <c r="D11" s="4" t="s">
        <v>125</v>
      </c>
      <c r="E11" s="2" t="s">
        <v>60</v>
      </c>
      <c r="F11" s="2"/>
      <c r="G11" s="8">
        <v>10.92</v>
      </c>
      <c r="H11" s="2">
        <f t="shared" si="0"/>
        <v>9</v>
      </c>
      <c r="I11" s="8">
        <v>12.8</v>
      </c>
      <c r="J11" s="2">
        <f t="shared" si="1"/>
        <v>1</v>
      </c>
      <c r="K11" s="8">
        <v>1.48</v>
      </c>
      <c r="L11" s="2">
        <f t="shared" si="2"/>
        <v>1</v>
      </c>
      <c r="M11" s="2"/>
      <c r="N11" s="2"/>
      <c r="O11" s="2">
        <f t="shared" si="7"/>
        <v>53.680000000000007</v>
      </c>
      <c r="P11" s="2">
        <f t="shared" si="3"/>
        <v>10</v>
      </c>
      <c r="Q11" s="1">
        <f t="shared" si="4"/>
        <v>21</v>
      </c>
      <c r="R11" s="1">
        <f t="shared" si="5"/>
        <v>4</v>
      </c>
      <c r="S11" s="1"/>
      <c r="U11">
        <v>120</v>
      </c>
      <c r="V11">
        <v>3.68</v>
      </c>
      <c r="W11">
        <f t="shared" ref="W11:W26" si="10">U11+V11</f>
        <v>123.68</v>
      </c>
      <c r="X11">
        <f t="shared" si="9"/>
        <v>70</v>
      </c>
      <c r="Y11">
        <f t="shared" si="8"/>
        <v>53.680000000000007</v>
      </c>
    </row>
    <row r="12" spans="1:25" x14ac:dyDescent="0.3">
      <c r="A12" s="2">
        <v>40</v>
      </c>
      <c r="B12" s="2" t="s">
        <v>64</v>
      </c>
      <c r="C12" s="2">
        <v>2017</v>
      </c>
      <c r="D12" s="4" t="s">
        <v>126</v>
      </c>
      <c r="E12" s="2" t="s">
        <v>25</v>
      </c>
      <c r="F12" s="2"/>
      <c r="G12" s="8">
        <v>12.16</v>
      </c>
      <c r="H12" s="2">
        <f t="shared" si="0"/>
        <v>19</v>
      </c>
      <c r="I12" s="8">
        <v>4.7</v>
      </c>
      <c r="J12" s="2">
        <f t="shared" si="1"/>
        <v>19</v>
      </c>
      <c r="K12" s="8">
        <v>1.22</v>
      </c>
      <c r="L12" s="2">
        <f t="shared" si="2"/>
        <v>15</v>
      </c>
      <c r="M12" s="2"/>
      <c r="N12" s="2"/>
      <c r="O12" s="2">
        <f t="shared" si="7"/>
        <v>61.28</v>
      </c>
      <c r="P12" s="2">
        <f t="shared" si="3"/>
        <v>20</v>
      </c>
      <c r="Q12" s="1">
        <f t="shared" si="4"/>
        <v>73</v>
      </c>
      <c r="R12" s="1">
        <f t="shared" si="5"/>
        <v>18</v>
      </c>
      <c r="S12" s="1"/>
      <c r="U12">
        <v>120</v>
      </c>
      <c r="V12">
        <v>21.28</v>
      </c>
      <c r="W12">
        <f t="shared" si="10"/>
        <v>141.28</v>
      </c>
      <c r="X12">
        <f t="shared" si="9"/>
        <v>80</v>
      </c>
      <c r="Y12">
        <f t="shared" si="8"/>
        <v>61.28</v>
      </c>
    </row>
    <row r="13" spans="1:25" x14ac:dyDescent="0.3">
      <c r="A13" s="2">
        <v>41</v>
      </c>
      <c r="B13" s="2" t="s">
        <v>117</v>
      </c>
      <c r="C13" s="2">
        <v>2016</v>
      </c>
      <c r="D13" s="4" t="s">
        <v>126</v>
      </c>
      <c r="E13" s="2" t="s">
        <v>25</v>
      </c>
      <c r="F13" s="2" t="s">
        <v>37</v>
      </c>
      <c r="G13" s="2">
        <v>12.13</v>
      </c>
      <c r="H13" s="2">
        <f t="shared" si="0"/>
        <v>16</v>
      </c>
      <c r="I13" s="8">
        <v>5.4</v>
      </c>
      <c r="J13" s="2">
        <f t="shared" si="1"/>
        <v>18</v>
      </c>
      <c r="K13" s="8">
        <v>1.23</v>
      </c>
      <c r="L13" s="2">
        <f t="shared" si="2"/>
        <v>14</v>
      </c>
      <c r="M13" s="2"/>
      <c r="N13" s="2"/>
      <c r="O13" s="2">
        <f t="shared" si="7"/>
        <v>59.72999999999999</v>
      </c>
      <c r="P13" s="2">
        <f t="shared" si="3"/>
        <v>19</v>
      </c>
      <c r="Q13" s="1">
        <f t="shared" si="4"/>
        <v>67</v>
      </c>
      <c r="R13" s="1">
        <f t="shared" si="5"/>
        <v>17</v>
      </c>
      <c r="S13" s="1"/>
      <c r="U13">
        <v>120</v>
      </c>
      <c r="V13">
        <v>29.73</v>
      </c>
      <c r="W13">
        <f t="shared" si="10"/>
        <v>149.72999999999999</v>
      </c>
      <c r="X13">
        <f t="shared" si="9"/>
        <v>90</v>
      </c>
      <c r="Y13">
        <f t="shared" si="8"/>
        <v>59.72999999999999</v>
      </c>
    </row>
    <row r="14" spans="1:25" x14ac:dyDescent="0.3">
      <c r="A14" s="2">
        <v>42</v>
      </c>
      <c r="B14" s="2" t="s">
        <v>65</v>
      </c>
      <c r="C14" s="2">
        <v>2016</v>
      </c>
      <c r="D14" s="4" t="s">
        <v>125</v>
      </c>
      <c r="E14" s="2" t="s">
        <v>66</v>
      </c>
      <c r="F14" s="2"/>
      <c r="G14" s="2">
        <v>10.87</v>
      </c>
      <c r="H14" s="2">
        <f t="shared" si="0"/>
        <v>7</v>
      </c>
      <c r="I14" s="8">
        <v>9.1</v>
      </c>
      <c r="J14" s="2">
        <f t="shared" si="1"/>
        <v>8</v>
      </c>
      <c r="K14" s="8">
        <v>1.37</v>
      </c>
      <c r="L14" s="2">
        <f t="shared" si="2"/>
        <v>6</v>
      </c>
      <c r="M14" s="2"/>
      <c r="N14" s="2"/>
      <c r="O14" s="2">
        <f t="shared" si="7"/>
        <v>62.319999999999993</v>
      </c>
      <c r="P14" s="2">
        <f t="shared" si="3"/>
        <v>21</v>
      </c>
      <c r="Q14" s="1">
        <f t="shared" si="4"/>
        <v>42</v>
      </c>
      <c r="R14" s="1">
        <f t="shared" si="5"/>
        <v>12</v>
      </c>
      <c r="S14" s="1"/>
      <c r="U14">
        <v>120</v>
      </c>
      <c r="V14">
        <v>42.32</v>
      </c>
      <c r="W14">
        <f t="shared" si="10"/>
        <v>162.32</v>
      </c>
      <c r="X14">
        <f t="shared" si="9"/>
        <v>100</v>
      </c>
      <c r="Y14">
        <f t="shared" si="8"/>
        <v>62.319999999999993</v>
      </c>
    </row>
    <row r="15" spans="1:25" x14ac:dyDescent="0.3">
      <c r="A15" s="2">
        <v>43</v>
      </c>
      <c r="B15" s="2" t="s">
        <v>73</v>
      </c>
      <c r="C15" s="2">
        <v>2017</v>
      </c>
      <c r="D15" s="4" t="s">
        <v>125</v>
      </c>
      <c r="E15" s="2" t="s">
        <v>56</v>
      </c>
      <c r="F15" s="2"/>
      <c r="G15" s="2">
        <v>10.88</v>
      </c>
      <c r="H15" s="2">
        <f t="shared" si="0"/>
        <v>8</v>
      </c>
      <c r="I15" s="8">
        <v>7.8</v>
      </c>
      <c r="J15" s="2">
        <f t="shared" si="1"/>
        <v>12</v>
      </c>
      <c r="K15" s="8">
        <v>1.33</v>
      </c>
      <c r="L15" s="2">
        <f t="shared" si="2"/>
        <v>10</v>
      </c>
      <c r="M15" s="2"/>
      <c r="N15" s="2"/>
      <c r="O15" s="2">
        <f t="shared" si="7"/>
        <v>41.860000000000014</v>
      </c>
      <c r="P15" s="2">
        <f t="shared" si="3"/>
        <v>1</v>
      </c>
      <c r="Q15" s="1">
        <f t="shared" si="4"/>
        <v>31</v>
      </c>
      <c r="R15" s="1">
        <f t="shared" si="5"/>
        <v>6</v>
      </c>
      <c r="S15" s="1"/>
      <c r="U15">
        <v>120</v>
      </c>
      <c r="V15">
        <v>31.86</v>
      </c>
      <c r="W15">
        <f t="shared" si="10"/>
        <v>151.86000000000001</v>
      </c>
      <c r="X15">
        <f t="shared" si="9"/>
        <v>110</v>
      </c>
      <c r="Y15">
        <f t="shared" si="8"/>
        <v>41.860000000000014</v>
      </c>
    </row>
    <row r="16" spans="1:25" x14ac:dyDescent="0.3">
      <c r="A16" s="2">
        <v>47</v>
      </c>
      <c r="B16" s="2" t="s">
        <v>77</v>
      </c>
      <c r="C16" s="2">
        <v>2017</v>
      </c>
      <c r="D16" s="4" t="s">
        <v>125</v>
      </c>
      <c r="E16" s="2" t="s">
        <v>34</v>
      </c>
      <c r="F16" s="2"/>
      <c r="G16" s="2">
        <v>12.77</v>
      </c>
      <c r="H16" s="2">
        <f t="shared" si="0"/>
        <v>22</v>
      </c>
      <c r="I16" s="8">
        <v>4</v>
      </c>
      <c r="J16" s="2">
        <f t="shared" si="1"/>
        <v>22</v>
      </c>
      <c r="K16" s="8">
        <v>1.25</v>
      </c>
      <c r="L16" s="2">
        <f t="shared" si="2"/>
        <v>12</v>
      </c>
      <c r="M16" s="2"/>
      <c r="N16" s="2"/>
      <c r="O16" s="2">
        <f t="shared" si="7"/>
        <v>59.16</v>
      </c>
      <c r="P16" s="2">
        <f t="shared" si="3"/>
        <v>17</v>
      </c>
      <c r="Q16" s="1">
        <f t="shared" si="4"/>
        <v>73</v>
      </c>
      <c r="R16" s="1">
        <f t="shared" si="5"/>
        <v>18</v>
      </c>
      <c r="S16" s="1"/>
      <c r="U16">
        <v>120</v>
      </c>
      <c r="V16">
        <v>59.16</v>
      </c>
      <c r="W16">
        <f t="shared" si="10"/>
        <v>179.16</v>
      </c>
      <c r="X16">
        <f t="shared" si="9"/>
        <v>120</v>
      </c>
      <c r="Y16">
        <f t="shared" si="8"/>
        <v>59.16</v>
      </c>
    </row>
    <row r="17" spans="1:25" x14ac:dyDescent="0.3">
      <c r="A17" s="2">
        <v>48</v>
      </c>
      <c r="B17" s="2" t="s">
        <v>87</v>
      </c>
      <c r="C17" s="2">
        <v>2017</v>
      </c>
      <c r="D17" s="4" t="s">
        <v>126</v>
      </c>
      <c r="E17" s="2" t="s">
        <v>86</v>
      </c>
      <c r="F17" s="2"/>
      <c r="G17" s="2">
        <v>12.14</v>
      </c>
      <c r="H17" s="2">
        <f t="shared" si="0"/>
        <v>17</v>
      </c>
      <c r="I17" s="8">
        <v>4.5</v>
      </c>
      <c r="J17" s="2">
        <f t="shared" si="1"/>
        <v>21</v>
      </c>
      <c r="K17" s="8">
        <v>1.1499999999999999</v>
      </c>
      <c r="L17" s="2">
        <f t="shared" si="2"/>
        <v>19</v>
      </c>
      <c r="M17" s="2"/>
      <c r="N17" s="2"/>
      <c r="O17" s="2">
        <f t="shared" si="7"/>
        <v>52.539999999999992</v>
      </c>
      <c r="P17" s="2">
        <f t="shared" si="3"/>
        <v>7</v>
      </c>
      <c r="Q17" s="1">
        <f t="shared" si="4"/>
        <v>64</v>
      </c>
      <c r="R17" s="1">
        <f t="shared" si="5"/>
        <v>16</v>
      </c>
      <c r="S17" s="1"/>
      <c r="U17">
        <v>180</v>
      </c>
      <c r="V17">
        <v>2.54</v>
      </c>
      <c r="W17">
        <f t="shared" si="10"/>
        <v>182.54</v>
      </c>
      <c r="X17">
        <f t="shared" si="9"/>
        <v>130</v>
      </c>
      <c r="Y17">
        <f t="shared" si="8"/>
        <v>52.539999999999992</v>
      </c>
    </row>
    <row r="18" spans="1:25" x14ac:dyDescent="0.3">
      <c r="A18" s="2">
        <v>50</v>
      </c>
      <c r="B18" s="2" t="s">
        <v>94</v>
      </c>
      <c r="C18" s="2">
        <v>2016</v>
      </c>
      <c r="D18" s="4" t="s">
        <v>125</v>
      </c>
      <c r="E18" s="2" t="s">
        <v>25</v>
      </c>
      <c r="F18" s="2"/>
      <c r="G18" s="2">
        <v>12.25</v>
      </c>
      <c r="H18" s="2">
        <f t="shared" si="0"/>
        <v>21</v>
      </c>
      <c r="I18" s="8">
        <v>4.7</v>
      </c>
      <c r="J18" s="2">
        <f t="shared" si="1"/>
        <v>19</v>
      </c>
      <c r="K18" s="8">
        <v>0.95</v>
      </c>
      <c r="L18" s="2">
        <f t="shared" si="2"/>
        <v>21</v>
      </c>
      <c r="M18" s="2"/>
      <c r="N18" s="2"/>
      <c r="O18" s="2">
        <f t="shared" si="7"/>
        <v>62.610000000000014</v>
      </c>
      <c r="P18" s="2">
        <f t="shared" si="3"/>
        <v>22</v>
      </c>
      <c r="Q18" s="1">
        <f t="shared" si="4"/>
        <v>83</v>
      </c>
      <c r="R18" s="1">
        <f t="shared" si="5"/>
        <v>23</v>
      </c>
      <c r="S18" s="1"/>
      <c r="U18">
        <v>180</v>
      </c>
      <c r="V18">
        <v>22.61</v>
      </c>
      <c r="W18">
        <f t="shared" si="10"/>
        <v>202.61</v>
      </c>
      <c r="X18">
        <f t="shared" si="9"/>
        <v>140</v>
      </c>
      <c r="Y18">
        <f t="shared" si="8"/>
        <v>62.610000000000014</v>
      </c>
    </row>
    <row r="19" spans="1:25" x14ac:dyDescent="0.3">
      <c r="A19" s="2">
        <v>51</v>
      </c>
      <c r="B19" s="2" t="s">
        <v>98</v>
      </c>
      <c r="C19" s="2">
        <v>2016</v>
      </c>
      <c r="D19" s="4" t="s">
        <v>126</v>
      </c>
      <c r="E19" s="2" t="s">
        <v>25</v>
      </c>
      <c r="F19" s="2"/>
      <c r="G19" s="2">
        <v>11.18</v>
      </c>
      <c r="H19" s="2">
        <f t="shared" si="0"/>
        <v>10</v>
      </c>
      <c r="I19" s="8">
        <v>9.9</v>
      </c>
      <c r="J19" s="2">
        <f t="shared" si="1"/>
        <v>6</v>
      </c>
      <c r="K19" s="8">
        <v>1.36</v>
      </c>
      <c r="L19" s="2">
        <f t="shared" si="2"/>
        <v>8</v>
      </c>
      <c r="M19" s="2"/>
      <c r="N19" s="2"/>
      <c r="O19" s="2">
        <f t="shared" si="7"/>
        <v>55.329999999999984</v>
      </c>
      <c r="P19" s="2">
        <f t="shared" si="3"/>
        <v>12</v>
      </c>
      <c r="Q19" s="1">
        <f t="shared" si="4"/>
        <v>36</v>
      </c>
      <c r="R19" s="1">
        <f t="shared" si="5"/>
        <v>10</v>
      </c>
      <c r="S19" s="1"/>
      <c r="U19">
        <v>180</v>
      </c>
      <c r="V19">
        <v>25.33</v>
      </c>
      <c r="W19">
        <f t="shared" si="10"/>
        <v>205.32999999999998</v>
      </c>
      <c r="X19">
        <f t="shared" si="9"/>
        <v>150</v>
      </c>
      <c r="Y19">
        <f t="shared" si="8"/>
        <v>55.329999999999984</v>
      </c>
    </row>
    <row r="20" spans="1:25" x14ac:dyDescent="0.3">
      <c r="A20" s="2">
        <v>52</v>
      </c>
      <c r="B20" s="2" t="s">
        <v>104</v>
      </c>
      <c r="C20" s="2">
        <v>2017</v>
      </c>
      <c r="D20" s="4" t="s">
        <v>126</v>
      </c>
      <c r="E20" s="2" t="s">
        <v>25</v>
      </c>
      <c r="F20" s="2"/>
      <c r="G20" s="2">
        <v>12.2</v>
      </c>
      <c r="H20" s="2">
        <f t="shared" si="0"/>
        <v>20</v>
      </c>
      <c r="I20" s="8">
        <v>5.8</v>
      </c>
      <c r="J20" s="2">
        <f t="shared" si="1"/>
        <v>16</v>
      </c>
      <c r="K20" s="8">
        <v>1.17</v>
      </c>
      <c r="L20" s="2">
        <f t="shared" si="2"/>
        <v>18</v>
      </c>
      <c r="M20" s="2"/>
      <c r="N20" s="2"/>
      <c r="O20" s="2">
        <f t="shared" si="7"/>
        <v>64.099999999999994</v>
      </c>
      <c r="P20" s="2">
        <f t="shared" si="3"/>
        <v>23</v>
      </c>
      <c r="Q20" s="1">
        <f t="shared" si="4"/>
        <v>77</v>
      </c>
      <c r="R20" s="1">
        <f t="shared" si="5"/>
        <v>21</v>
      </c>
      <c r="S20" s="1"/>
      <c r="U20">
        <v>180</v>
      </c>
      <c r="V20">
        <v>44.1</v>
      </c>
      <c r="W20">
        <f t="shared" si="10"/>
        <v>224.1</v>
      </c>
      <c r="X20">
        <f t="shared" si="9"/>
        <v>160</v>
      </c>
      <c r="Y20">
        <f t="shared" si="8"/>
        <v>64.099999999999994</v>
      </c>
    </row>
    <row r="21" spans="1:25" x14ac:dyDescent="0.3">
      <c r="A21" s="2">
        <v>53</v>
      </c>
      <c r="B21" s="2" t="s">
        <v>105</v>
      </c>
      <c r="C21" s="2">
        <v>2016</v>
      </c>
      <c r="D21" s="4" t="s">
        <v>126</v>
      </c>
      <c r="E21" s="2" t="s">
        <v>25</v>
      </c>
      <c r="F21" s="2"/>
      <c r="G21" s="2">
        <v>9.75</v>
      </c>
      <c r="H21" s="2">
        <f t="shared" si="0"/>
        <v>2</v>
      </c>
      <c r="I21" s="8">
        <v>9.1999999999999993</v>
      </c>
      <c r="J21" s="2">
        <f t="shared" si="1"/>
        <v>7</v>
      </c>
      <c r="K21" s="8">
        <v>1.21</v>
      </c>
      <c r="L21" s="2">
        <f t="shared" si="2"/>
        <v>16</v>
      </c>
      <c r="M21" s="2"/>
      <c r="N21" s="2"/>
      <c r="O21" s="2">
        <f t="shared" si="7"/>
        <v>53.180000000000007</v>
      </c>
      <c r="P21" s="2">
        <f t="shared" si="3"/>
        <v>9</v>
      </c>
      <c r="Q21" s="1">
        <f t="shared" si="4"/>
        <v>34</v>
      </c>
      <c r="R21" s="1">
        <f t="shared" si="5"/>
        <v>9</v>
      </c>
      <c r="S21" s="1"/>
      <c r="U21">
        <v>180</v>
      </c>
      <c r="V21">
        <v>43.18</v>
      </c>
      <c r="W21">
        <f t="shared" si="10"/>
        <v>223.18</v>
      </c>
      <c r="X21">
        <f t="shared" si="9"/>
        <v>170</v>
      </c>
      <c r="Y21">
        <f t="shared" si="8"/>
        <v>53.180000000000007</v>
      </c>
    </row>
    <row r="22" spans="1:25" x14ac:dyDescent="0.3">
      <c r="A22" s="2">
        <v>55</v>
      </c>
      <c r="B22" s="11" t="s">
        <v>149</v>
      </c>
      <c r="C22" s="2">
        <v>2016</v>
      </c>
      <c r="D22" s="4" t="s">
        <v>125</v>
      </c>
      <c r="E22" s="2" t="s">
        <v>25</v>
      </c>
      <c r="F22" s="2"/>
      <c r="G22" s="2">
        <v>10.5</v>
      </c>
      <c r="H22" s="2">
        <f t="shared" si="0"/>
        <v>4</v>
      </c>
      <c r="I22" s="8">
        <v>12.6</v>
      </c>
      <c r="J22" s="2">
        <f t="shared" si="1"/>
        <v>2</v>
      </c>
      <c r="K22" s="8">
        <v>1.42</v>
      </c>
      <c r="L22" s="2">
        <f t="shared" si="2"/>
        <v>4</v>
      </c>
      <c r="M22" s="2"/>
      <c r="N22" s="2"/>
      <c r="O22" s="2">
        <f t="shared" si="7"/>
        <v>49.53</v>
      </c>
      <c r="P22" s="2">
        <f t="shared" si="3"/>
        <v>4</v>
      </c>
      <c r="Q22" s="1">
        <f t="shared" si="4"/>
        <v>14</v>
      </c>
      <c r="R22" s="1">
        <f t="shared" si="5"/>
        <v>1</v>
      </c>
      <c r="S22" s="1"/>
      <c r="U22">
        <v>180</v>
      </c>
      <c r="V22">
        <v>59.53</v>
      </c>
      <c r="W22">
        <f t="shared" si="10"/>
        <v>239.53</v>
      </c>
      <c r="X22">
        <v>190</v>
      </c>
      <c r="Y22">
        <f t="shared" si="8"/>
        <v>49.53</v>
      </c>
    </row>
    <row r="23" spans="1:25" x14ac:dyDescent="0.3">
      <c r="A23" s="2">
        <v>54</v>
      </c>
      <c r="B23" s="11" t="s">
        <v>148</v>
      </c>
      <c r="C23" s="2">
        <v>2016</v>
      </c>
      <c r="D23" s="4" t="s">
        <v>157</v>
      </c>
      <c r="E23" s="2" t="s">
        <v>69</v>
      </c>
      <c r="F23" s="2"/>
      <c r="G23" s="2">
        <v>11.18</v>
      </c>
      <c r="H23" s="2">
        <f t="shared" si="0"/>
        <v>10</v>
      </c>
      <c r="I23" s="8">
        <v>12.6</v>
      </c>
      <c r="J23" s="2">
        <f t="shared" si="1"/>
        <v>2</v>
      </c>
      <c r="K23" s="8">
        <v>1.25</v>
      </c>
      <c r="L23" s="2">
        <f t="shared" si="2"/>
        <v>12</v>
      </c>
      <c r="M23" s="2"/>
      <c r="N23" s="2"/>
      <c r="O23" s="2">
        <f t="shared" si="7"/>
        <v>56.53</v>
      </c>
      <c r="P23" s="2">
        <f t="shared" si="3"/>
        <v>14</v>
      </c>
      <c r="Q23" s="1">
        <f t="shared" si="4"/>
        <v>38</v>
      </c>
      <c r="R23" s="1">
        <f t="shared" si="5"/>
        <v>11</v>
      </c>
      <c r="S23" s="1"/>
      <c r="U23">
        <v>180</v>
      </c>
      <c r="V23">
        <v>56.53</v>
      </c>
      <c r="W23">
        <f t="shared" si="10"/>
        <v>236.53</v>
      </c>
      <c r="X23">
        <v>180</v>
      </c>
      <c r="Y23">
        <f t="shared" si="8"/>
        <v>56.53</v>
      </c>
    </row>
    <row r="24" spans="1:25" x14ac:dyDescent="0.3">
      <c r="A24" s="2">
        <v>56</v>
      </c>
      <c r="B24" s="2" t="s">
        <v>150</v>
      </c>
      <c r="C24" s="2">
        <v>2017</v>
      </c>
      <c r="D24" s="4" t="s">
        <v>126</v>
      </c>
      <c r="E24" s="2" t="s">
        <v>151</v>
      </c>
      <c r="F24" s="2"/>
      <c r="G24" s="2">
        <v>10</v>
      </c>
      <c r="H24" s="2">
        <f t="shared" si="0"/>
        <v>3</v>
      </c>
      <c r="I24" s="8">
        <v>9.1</v>
      </c>
      <c r="J24" s="2">
        <f t="shared" si="1"/>
        <v>8</v>
      </c>
      <c r="K24" s="8">
        <v>1.37</v>
      </c>
      <c r="L24" s="2">
        <f t="shared" si="2"/>
        <v>6</v>
      </c>
      <c r="M24" s="2"/>
      <c r="N24" s="2"/>
      <c r="O24" s="2">
        <f t="shared" si="7"/>
        <v>56.56</v>
      </c>
      <c r="P24" s="2">
        <f t="shared" si="3"/>
        <v>15</v>
      </c>
      <c r="Q24" s="1">
        <f t="shared" si="4"/>
        <v>32</v>
      </c>
      <c r="R24" s="1">
        <f t="shared" si="5"/>
        <v>7</v>
      </c>
      <c r="S24" s="1"/>
      <c r="U24">
        <v>240</v>
      </c>
      <c r="V24">
        <v>16.559999999999999</v>
      </c>
      <c r="W24">
        <f t="shared" si="10"/>
        <v>256.56</v>
      </c>
      <c r="X24">
        <v>200</v>
      </c>
      <c r="Y24">
        <f t="shared" si="8"/>
        <v>56.56</v>
      </c>
    </row>
    <row r="25" spans="1:25" x14ac:dyDescent="0.3">
      <c r="A25" s="2">
        <v>57</v>
      </c>
      <c r="B25" s="2" t="s">
        <v>152</v>
      </c>
      <c r="C25" s="2">
        <v>2017</v>
      </c>
      <c r="D25" s="4" t="s">
        <v>126</v>
      </c>
      <c r="E25" s="2" t="s">
        <v>139</v>
      </c>
      <c r="F25" s="2"/>
      <c r="G25" s="2">
        <v>11.63</v>
      </c>
      <c r="H25" s="2">
        <f t="shared" si="0"/>
        <v>13</v>
      </c>
      <c r="I25" s="8">
        <v>6</v>
      </c>
      <c r="J25" s="2">
        <f t="shared" si="1"/>
        <v>15</v>
      </c>
      <c r="K25" s="8">
        <v>0.95</v>
      </c>
      <c r="L25" s="2">
        <f t="shared" si="2"/>
        <v>21</v>
      </c>
      <c r="M25" s="2"/>
      <c r="N25" s="2"/>
      <c r="O25" s="2">
        <f t="shared" si="7"/>
        <v>54.29000000000002</v>
      </c>
      <c r="P25" s="2">
        <f t="shared" si="3"/>
        <v>11</v>
      </c>
      <c r="Q25" s="1">
        <f t="shared" si="4"/>
        <v>60</v>
      </c>
      <c r="R25" s="1">
        <f t="shared" si="5"/>
        <v>15</v>
      </c>
      <c r="S25" s="1"/>
      <c r="U25">
        <v>240</v>
      </c>
      <c r="V25">
        <v>24.29</v>
      </c>
      <c r="W25">
        <f t="shared" si="10"/>
        <v>264.29000000000002</v>
      </c>
      <c r="X25">
        <f t="shared" si="9"/>
        <v>210</v>
      </c>
      <c r="Y25">
        <f t="shared" si="8"/>
        <v>54.29000000000002</v>
      </c>
    </row>
    <row r="26" spans="1:25" x14ac:dyDescent="0.3">
      <c r="A26" s="2">
        <v>58</v>
      </c>
      <c r="B26" s="2" t="s">
        <v>156</v>
      </c>
      <c r="C26" s="2">
        <v>2016</v>
      </c>
      <c r="D26" s="4" t="s">
        <v>126</v>
      </c>
      <c r="E26" s="2" t="s">
        <v>155</v>
      </c>
      <c r="F26" s="2"/>
      <c r="G26" s="2">
        <v>9.74</v>
      </c>
      <c r="H26" s="2">
        <f t="shared" si="0"/>
        <v>1</v>
      </c>
      <c r="I26" s="8">
        <v>6.2</v>
      </c>
      <c r="J26" s="2">
        <f t="shared" si="1"/>
        <v>14</v>
      </c>
      <c r="K26" s="8">
        <v>1.32</v>
      </c>
      <c r="L26" s="2">
        <f t="shared" si="2"/>
        <v>11</v>
      </c>
      <c r="M26" s="2"/>
      <c r="N26" s="2"/>
      <c r="O26" s="2">
        <f t="shared" si="7"/>
        <v>46.19</v>
      </c>
      <c r="P26" s="2">
        <f t="shared" si="3"/>
        <v>2</v>
      </c>
      <c r="Q26" s="1">
        <f t="shared" si="4"/>
        <v>28</v>
      </c>
      <c r="R26" s="1">
        <f t="shared" si="5"/>
        <v>5</v>
      </c>
      <c r="S26" s="1"/>
      <c r="U26">
        <v>240</v>
      </c>
      <c r="V26">
        <v>26.19</v>
      </c>
      <c r="W26">
        <f t="shared" si="10"/>
        <v>266.19</v>
      </c>
      <c r="X26">
        <f t="shared" si="9"/>
        <v>220</v>
      </c>
      <c r="Y26">
        <f t="shared" si="8"/>
        <v>46.19</v>
      </c>
    </row>
    <row r="27" spans="1:25" x14ac:dyDescent="0.3">
      <c r="A27" s="2">
        <v>59</v>
      </c>
      <c r="B27" s="2"/>
      <c r="C27" s="2"/>
      <c r="D27" s="4"/>
      <c r="E27" s="2"/>
      <c r="F27" s="2"/>
      <c r="G27" s="2"/>
      <c r="H27" s="2"/>
      <c r="I27" s="8"/>
      <c r="J27" s="2"/>
      <c r="K27" s="8"/>
      <c r="L27" s="2"/>
      <c r="M27" s="2"/>
      <c r="N27" s="2"/>
      <c r="O27" s="2"/>
      <c r="P27" s="2"/>
      <c r="Q27" s="1"/>
      <c r="R27" s="1"/>
      <c r="S27" s="1"/>
    </row>
    <row r="28" spans="1:25" x14ac:dyDescent="0.3">
      <c r="A28" s="2">
        <v>60</v>
      </c>
      <c r="B28" s="2"/>
      <c r="C28" s="2"/>
      <c r="D28" s="4"/>
      <c r="E28" s="2"/>
      <c r="F28" s="2"/>
      <c r="G28" s="2"/>
      <c r="H28" s="2"/>
      <c r="I28" s="8"/>
      <c r="J28" s="2"/>
      <c r="K28" s="8"/>
      <c r="L28" s="2"/>
      <c r="M28" s="2"/>
      <c r="N28" s="2"/>
      <c r="O28" s="2"/>
      <c r="P28" s="2"/>
      <c r="Q28" s="1"/>
      <c r="R28" s="1"/>
      <c r="S28" s="1"/>
    </row>
    <row r="29" spans="1:25" x14ac:dyDescent="0.3">
      <c r="H29" s="2"/>
      <c r="I29" s="8"/>
      <c r="J29" s="2"/>
      <c r="K29" s="8"/>
      <c r="L29" s="2"/>
      <c r="M29" s="2"/>
      <c r="N29" s="2"/>
      <c r="O29" s="2"/>
      <c r="P29" s="2"/>
      <c r="Q29" s="1"/>
      <c r="R29" s="1"/>
    </row>
    <row r="30" spans="1:25" x14ac:dyDescent="0.3">
      <c r="H30" s="2"/>
      <c r="I30" s="8"/>
      <c r="J30" s="2"/>
      <c r="K30" s="8"/>
      <c r="L30" s="2"/>
      <c r="M30" s="2"/>
      <c r="N30" s="2"/>
      <c r="O30" s="2"/>
      <c r="P30" s="2"/>
      <c r="Q30" s="1"/>
      <c r="R30" s="1"/>
    </row>
    <row r="31" spans="1:25" x14ac:dyDescent="0.3">
      <c r="A31" s="3" t="s">
        <v>0</v>
      </c>
      <c r="B31" s="3" t="s">
        <v>1</v>
      </c>
      <c r="C31" s="3" t="s">
        <v>2</v>
      </c>
      <c r="D31" s="3" t="s">
        <v>12</v>
      </c>
      <c r="E31" s="3" t="s">
        <v>3</v>
      </c>
      <c r="F31" s="3" t="s">
        <v>4</v>
      </c>
      <c r="G31" s="13" t="s">
        <v>5</v>
      </c>
      <c r="H31" s="13"/>
      <c r="I31" s="13" t="s">
        <v>6</v>
      </c>
      <c r="J31" s="13"/>
      <c r="K31" s="13" t="s">
        <v>7</v>
      </c>
      <c r="L31" s="13"/>
      <c r="M31" s="13" t="s">
        <v>8</v>
      </c>
      <c r="N31" s="13"/>
      <c r="O31" s="13" t="s">
        <v>22</v>
      </c>
      <c r="P31" s="13"/>
      <c r="Q31" s="3" t="s">
        <v>10</v>
      </c>
      <c r="R31" s="3" t="s">
        <v>11</v>
      </c>
      <c r="S31" s="3" t="s">
        <v>21</v>
      </c>
    </row>
    <row r="32" spans="1:25" x14ac:dyDescent="0.3">
      <c r="A32" s="2">
        <v>58</v>
      </c>
      <c r="B32" s="2" t="s">
        <v>156</v>
      </c>
      <c r="C32" s="2">
        <v>2016</v>
      </c>
      <c r="D32" s="4" t="s">
        <v>126</v>
      </c>
      <c r="E32" s="2" t="s">
        <v>155</v>
      </c>
      <c r="F32" s="2"/>
      <c r="G32" s="2">
        <v>9.74</v>
      </c>
      <c r="H32" s="2">
        <f t="shared" ref="H32:H54" si="11">RANK(G32,$G$4:$G$30,1)</f>
        <v>1</v>
      </c>
      <c r="I32" s="8">
        <v>6.2</v>
      </c>
      <c r="J32" s="2">
        <f t="shared" ref="J32:J54" si="12">RANK(I32,$I$4:$I$30,0)</f>
        <v>14</v>
      </c>
      <c r="K32" s="8">
        <v>1.32</v>
      </c>
      <c r="L32" s="2">
        <f t="shared" ref="L32:L54" si="13">RANK(K32,$K$4:$K$30,0)</f>
        <v>11</v>
      </c>
      <c r="M32" s="2"/>
      <c r="N32" s="2"/>
      <c r="O32" s="2">
        <v>46.19</v>
      </c>
      <c r="P32" s="2">
        <f t="shared" ref="P32:P54" si="14">RANK(O32,$O$4:$O$30,1)</f>
        <v>2</v>
      </c>
      <c r="Q32" s="1">
        <f t="shared" ref="Q32:Q54" si="15">H32+J32+L32+N32+P32</f>
        <v>28</v>
      </c>
      <c r="R32" s="1">
        <f t="shared" ref="R32:R54" si="16">RANK(Q32,$Q$4:$Q$30,1)</f>
        <v>5</v>
      </c>
      <c r="S32" s="1">
        <v>1</v>
      </c>
    </row>
    <row r="33" spans="1:19" x14ac:dyDescent="0.3">
      <c r="A33" s="2">
        <v>56</v>
      </c>
      <c r="B33" s="2" t="s">
        <v>150</v>
      </c>
      <c r="C33" s="2">
        <v>2017</v>
      </c>
      <c r="D33" s="4" t="s">
        <v>126</v>
      </c>
      <c r="E33" s="2" t="s">
        <v>151</v>
      </c>
      <c r="F33" s="2"/>
      <c r="G33" s="2">
        <v>10</v>
      </c>
      <c r="H33" s="2">
        <f t="shared" si="11"/>
        <v>3</v>
      </c>
      <c r="I33" s="8">
        <v>9.1</v>
      </c>
      <c r="J33" s="2">
        <f t="shared" si="12"/>
        <v>8</v>
      </c>
      <c r="K33" s="8">
        <v>1.37</v>
      </c>
      <c r="L33" s="2">
        <f t="shared" si="13"/>
        <v>6</v>
      </c>
      <c r="M33" s="2"/>
      <c r="N33" s="2"/>
      <c r="O33" s="2">
        <v>56.56</v>
      </c>
      <c r="P33" s="2">
        <f t="shared" si="14"/>
        <v>15</v>
      </c>
      <c r="Q33" s="1">
        <f t="shared" si="15"/>
        <v>32</v>
      </c>
      <c r="R33" s="1">
        <f t="shared" si="16"/>
        <v>7</v>
      </c>
      <c r="S33" s="1">
        <v>2</v>
      </c>
    </row>
    <row r="34" spans="1:19" x14ac:dyDescent="0.3">
      <c r="A34" s="2">
        <v>53</v>
      </c>
      <c r="B34" s="2" t="s">
        <v>105</v>
      </c>
      <c r="C34" s="2">
        <v>2016</v>
      </c>
      <c r="D34" s="4" t="s">
        <v>126</v>
      </c>
      <c r="E34" s="2" t="s">
        <v>25</v>
      </c>
      <c r="F34" s="2"/>
      <c r="G34" s="2">
        <v>9.75</v>
      </c>
      <c r="H34" s="2">
        <f t="shared" si="11"/>
        <v>2</v>
      </c>
      <c r="I34" s="8">
        <v>9.1999999999999993</v>
      </c>
      <c r="J34" s="2">
        <f t="shared" si="12"/>
        <v>7</v>
      </c>
      <c r="K34" s="8">
        <v>1.21</v>
      </c>
      <c r="L34" s="2">
        <f t="shared" si="13"/>
        <v>16</v>
      </c>
      <c r="M34" s="2"/>
      <c r="N34" s="2"/>
      <c r="O34" s="2">
        <v>53.180000000000007</v>
      </c>
      <c r="P34" s="2">
        <f t="shared" si="14"/>
        <v>9</v>
      </c>
      <c r="Q34" s="1">
        <f t="shared" si="15"/>
        <v>34</v>
      </c>
      <c r="R34" s="1">
        <f t="shared" si="16"/>
        <v>9</v>
      </c>
      <c r="S34" s="1">
        <v>3</v>
      </c>
    </row>
    <row r="35" spans="1:19" x14ac:dyDescent="0.3">
      <c r="A35" s="2">
        <v>51</v>
      </c>
      <c r="B35" s="2" t="s">
        <v>98</v>
      </c>
      <c r="C35" s="2">
        <v>2016</v>
      </c>
      <c r="D35" s="4" t="s">
        <v>126</v>
      </c>
      <c r="E35" s="2" t="s">
        <v>25</v>
      </c>
      <c r="F35" s="2"/>
      <c r="G35" s="2">
        <v>11.18</v>
      </c>
      <c r="H35" s="2">
        <f t="shared" si="11"/>
        <v>10</v>
      </c>
      <c r="I35" s="8">
        <v>9.9</v>
      </c>
      <c r="J35" s="2">
        <f t="shared" si="12"/>
        <v>6</v>
      </c>
      <c r="K35" s="8">
        <v>1.36</v>
      </c>
      <c r="L35" s="2">
        <f t="shared" si="13"/>
        <v>8</v>
      </c>
      <c r="M35" s="2"/>
      <c r="N35" s="2"/>
      <c r="O35" s="2">
        <v>55.329999999999984</v>
      </c>
      <c r="P35" s="2">
        <f t="shared" si="14"/>
        <v>12</v>
      </c>
      <c r="Q35" s="1">
        <f t="shared" si="15"/>
        <v>36</v>
      </c>
      <c r="R35" s="1">
        <f t="shared" si="16"/>
        <v>10</v>
      </c>
      <c r="S35" s="1">
        <v>4</v>
      </c>
    </row>
    <row r="36" spans="1:19" x14ac:dyDescent="0.3">
      <c r="A36" s="2">
        <v>57</v>
      </c>
      <c r="B36" s="2" t="s">
        <v>152</v>
      </c>
      <c r="C36" s="2">
        <v>2017</v>
      </c>
      <c r="D36" s="4" t="s">
        <v>126</v>
      </c>
      <c r="E36" s="2" t="s">
        <v>139</v>
      </c>
      <c r="F36" s="2"/>
      <c r="G36" s="2">
        <v>11.63</v>
      </c>
      <c r="H36" s="2">
        <f t="shared" si="11"/>
        <v>13</v>
      </c>
      <c r="I36" s="8">
        <v>6</v>
      </c>
      <c r="J36" s="2">
        <f t="shared" si="12"/>
        <v>15</v>
      </c>
      <c r="K36" s="8">
        <v>0.95</v>
      </c>
      <c r="L36" s="2">
        <f t="shared" si="13"/>
        <v>21</v>
      </c>
      <c r="M36" s="2"/>
      <c r="N36" s="2"/>
      <c r="O36" s="2">
        <v>54.29000000000002</v>
      </c>
      <c r="P36" s="2">
        <f t="shared" si="14"/>
        <v>11</v>
      </c>
      <c r="Q36" s="1">
        <f t="shared" si="15"/>
        <v>60</v>
      </c>
      <c r="R36" s="1">
        <f t="shared" si="16"/>
        <v>15</v>
      </c>
      <c r="S36" s="1">
        <v>5</v>
      </c>
    </row>
    <row r="37" spans="1:19" x14ac:dyDescent="0.3">
      <c r="A37" s="2">
        <v>48</v>
      </c>
      <c r="B37" s="2" t="s">
        <v>87</v>
      </c>
      <c r="C37" s="2">
        <v>2017</v>
      </c>
      <c r="D37" s="4" t="s">
        <v>126</v>
      </c>
      <c r="E37" s="2" t="s">
        <v>86</v>
      </c>
      <c r="F37" s="2"/>
      <c r="G37" s="2">
        <v>12.14</v>
      </c>
      <c r="H37" s="2">
        <f t="shared" si="11"/>
        <v>17</v>
      </c>
      <c r="I37" s="8">
        <v>4.5</v>
      </c>
      <c r="J37" s="2">
        <f t="shared" si="12"/>
        <v>21</v>
      </c>
      <c r="K37" s="8">
        <v>1.1499999999999999</v>
      </c>
      <c r="L37" s="2">
        <f t="shared" si="13"/>
        <v>19</v>
      </c>
      <c r="M37" s="2"/>
      <c r="N37" s="2"/>
      <c r="O37" s="2">
        <v>52.539999999999992</v>
      </c>
      <c r="P37" s="2">
        <f t="shared" si="14"/>
        <v>7</v>
      </c>
      <c r="Q37" s="1">
        <f t="shared" si="15"/>
        <v>64</v>
      </c>
      <c r="R37" s="1">
        <f t="shared" si="16"/>
        <v>16</v>
      </c>
      <c r="S37" s="1">
        <v>6</v>
      </c>
    </row>
    <row r="38" spans="1:19" x14ac:dyDescent="0.3">
      <c r="A38" s="2">
        <v>41</v>
      </c>
      <c r="B38" s="2" t="s">
        <v>117</v>
      </c>
      <c r="C38" s="2">
        <v>2016</v>
      </c>
      <c r="D38" s="4" t="s">
        <v>126</v>
      </c>
      <c r="E38" s="2" t="s">
        <v>25</v>
      </c>
      <c r="F38" s="2" t="s">
        <v>37</v>
      </c>
      <c r="G38" s="2">
        <v>12.13</v>
      </c>
      <c r="H38" s="2">
        <f t="shared" si="11"/>
        <v>16</v>
      </c>
      <c r="I38" s="8">
        <v>5.4</v>
      </c>
      <c r="J38" s="2">
        <f t="shared" si="12"/>
        <v>18</v>
      </c>
      <c r="K38" s="8">
        <v>1.23</v>
      </c>
      <c r="L38" s="2">
        <f t="shared" si="13"/>
        <v>14</v>
      </c>
      <c r="M38" s="2"/>
      <c r="N38" s="2"/>
      <c r="O38" s="2">
        <v>59.72999999999999</v>
      </c>
      <c r="P38" s="2">
        <f t="shared" si="14"/>
        <v>19</v>
      </c>
      <c r="Q38" s="1">
        <f t="shared" si="15"/>
        <v>67</v>
      </c>
      <c r="R38" s="1">
        <f t="shared" si="16"/>
        <v>17</v>
      </c>
      <c r="S38" s="1">
        <v>7</v>
      </c>
    </row>
    <row r="39" spans="1:19" x14ac:dyDescent="0.3">
      <c r="A39" s="2">
        <v>40</v>
      </c>
      <c r="B39" s="2" t="s">
        <v>64</v>
      </c>
      <c r="C39" s="2">
        <v>2017</v>
      </c>
      <c r="D39" s="4" t="s">
        <v>126</v>
      </c>
      <c r="E39" s="2" t="s">
        <v>25</v>
      </c>
      <c r="F39" s="2"/>
      <c r="G39" s="8">
        <v>12.16</v>
      </c>
      <c r="H39" s="2">
        <f t="shared" si="11"/>
        <v>19</v>
      </c>
      <c r="I39" s="8">
        <v>4.7</v>
      </c>
      <c r="J39" s="2">
        <f t="shared" si="12"/>
        <v>19</v>
      </c>
      <c r="K39" s="8">
        <v>1.22</v>
      </c>
      <c r="L39" s="2">
        <f t="shared" si="13"/>
        <v>15</v>
      </c>
      <c r="M39" s="2"/>
      <c r="N39" s="2"/>
      <c r="O39" s="2">
        <v>61.28</v>
      </c>
      <c r="P39" s="2">
        <f t="shared" si="14"/>
        <v>20</v>
      </c>
      <c r="Q39" s="1">
        <f t="shared" si="15"/>
        <v>73</v>
      </c>
      <c r="R39" s="1">
        <f t="shared" si="16"/>
        <v>18</v>
      </c>
      <c r="S39" s="1">
        <v>8</v>
      </c>
    </row>
    <row r="40" spans="1:19" x14ac:dyDescent="0.3">
      <c r="A40" s="2">
        <v>52</v>
      </c>
      <c r="B40" s="2" t="s">
        <v>104</v>
      </c>
      <c r="C40" s="2">
        <v>2017</v>
      </c>
      <c r="D40" s="4" t="s">
        <v>126</v>
      </c>
      <c r="E40" s="2" t="s">
        <v>25</v>
      </c>
      <c r="F40" s="2"/>
      <c r="G40" s="2">
        <v>12.2</v>
      </c>
      <c r="H40" s="2">
        <f t="shared" si="11"/>
        <v>20</v>
      </c>
      <c r="I40" s="8">
        <v>5.8</v>
      </c>
      <c r="J40" s="2">
        <f t="shared" si="12"/>
        <v>16</v>
      </c>
      <c r="K40" s="8">
        <v>1.17</v>
      </c>
      <c r="L40" s="2">
        <f t="shared" si="13"/>
        <v>18</v>
      </c>
      <c r="M40" s="2"/>
      <c r="N40" s="2"/>
      <c r="O40" s="2">
        <v>64.099999999999994</v>
      </c>
      <c r="P40" s="2">
        <f t="shared" si="14"/>
        <v>23</v>
      </c>
      <c r="Q40" s="1">
        <f t="shared" si="15"/>
        <v>77</v>
      </c>
      <c r="R40" s="1">
        <f t="shared" si="16"/>
        <v>21</v>
      </c>
      <c r="S40" s="1">
        <v>9</v>
      </c>
    </row>
    <row r="41" spans="1:19" x14ac:dyDescent="0.3">
      <c r="A41" s="2">
        <v>37</v>
      </c>
      <c r="B41" s="2" t="s">
        <v>58</v>
      </c>
      <c r="C41" s="2">
        <v>2017</v>
      </c>
      <c r="D41" s="4" t="s">
        <v>126</v>
      </c>
      <c r="E41" s="2" t="s">
        <v>120</v>
      </c>
      <c r="F41" s="2"/>
      <c r="G41" s="8">
        <v>12.15</v>
      </c>
      <c r="H41" s="2">
        <f t="shared" si="11"/>
        <v>18</v>
      </c>
      <c r="I41" s="8">
        <v>3.7</v>
      </c>
      <c r="J41" s="2">
        <f t="shared" si="12"/>
        <v>23</v>
      </c>
      <c r="K41" s="8">
        <v>0.89</v>
      </c>
      <c r="L41" s="2">
        <f t="shared" si="13"/>
        <v>23</v>
      </c>
      <c r="M41" s="2"/>
      <c r="N41" s="2"/>
      <c r="O41" s="2">
        <v>57.990000000000009</v>
      </c>
      <c r="P41" s="2">
        <f t="shared" si="14"/>
        <v>16</v>
      </c>
      <c r="Q41" s="1">
        <f t="shared" si="15"/>
        <v>80</v>
      </c>
      <c r="R41" s="1">
        <f t="shared" si="16"/>
        <v>22</v>
      </c>
      <c r="S41" s="1">
        <v>10</v>
      </c>
    </row>
    <row r="42" spans="1:19" x14ac:dyDescent="0.3">
      <c r="A42" s="2">
        <v>55</v>
      </c>
      <c r="B42" s="11" t="s">
        <v>149</v>
      </c>
      <c r="C42" s="2">
        <v>2016</v>
      </c>
      <c r="D42" s="4" t="s">
        <v>125</v>
      </c>
      <c r="E42" s="2" t="s">
        <v>25</v>
      </c>
      <c r="F42" s="2"/>
      <c r="G42" s="2">
        <v>10.5</v>
      </c>
      <c r="H42" s="2">
        <f t="shared" si="11"/>
        <v>4</v>
      </c>
      <c r="I42" s="8">
        <v>12.6</v>
      </c>
      <c r="J42" s="2">
        <f t="shared" si="12"/>
        <v>2</v>
      </c>
      <c r="K42" s="8">
        <v>1.42</v>
      </c>
      <c r="L42" s="2">
        <f t="shared" si="13"/>
        <v>4</v>
      </c>
      <c r="M42" s="2"/>
      <c r="N42" s="2"/>
      <c r="O42" s="2">
        <v>49.53</v>
      </c>
      <c r="P42" s="2">
        <f t="shared" si="14"/>
        <v>4</v>
      </c>
      <c r="Q42" s="1">
        <f t="shared" si="15"/>
        <v>14</v>
      </c>
      <c r="R42" s="1">
        <f t="shared" si="16"/>
        <v>1</v>
      </c>
      <c r="S42" s="1">
        <v>1</v>
      </c>
    </row>
    <row r="43" spans="1:19" x14ac:dyDescent="0.3">
      <c r="A43" s="2">
        <v>32</v>
      </c>
      <c r="B43" s="2" t="s">
        <v>43</v>
      </c>
      <c r="C43" s="2">
        <v>2017</v>
      </c>
      <c r="D43" s="4" t="s">
        <v>125</v>
      </c>
      <c r="E43" s="2" t="s">
        <v>25</v>
      </c>
      <c r="F43" s="2"/>
      <c r="G43" s="8">
        <v>10.68</v>
      </c>
      <c r="H43" s="2">
        <f t="shared" si="11"/>
        <v>6</v>
      </c>
      <c r="I43" s="8">
        <v>10.3</v>
      </c>
      <c r="J43" s="2">
        <f t="shared" si="12"/>
        <v>5</v>
      </c>
      <c r="K43" s="8">
        <v>1.43</v>
      </c>
      <c r="L43" s="2">
        <f t="shared" si="13"/>
        <v>2</v>
      </c>
      <c r="M43" s="2"/>
      <c r="N43" s="2"/>
      <c r="O43" s="2">
        <v>48.76</v>
      </c>
      <c r="P43" s="2">
        <f t="shared" si="14"/>
        <v>3</v>
      </c>
      <c r="Q43" s="1">
        <f t="shared" si="15"/>
        <v>16</v>
      </c>
      <c r="R43" s="1">
        <f t="shared" si="16"/>
        <v>2</v>
      </c>
      <c r="S43" s="1">
        <v>2</v>
      </c>
    </row>
    <row r="44" spans="1:19" x14ac:dyDescent="0.3">
      <c r="A44" s="2">
        <v>33</v>
      </c>
      <c r="B44" s="2" t="s">
        <v>45</v>
      </c>
      <c r="C44" s="2">
        <v>2017</v>
      </c>
      <c r="D44" s="4" t="s">
        <v>125</v>
      </c>
      <c r="E44" s="2" t="s">
        <v>25</v>
      </c>
      <c r="F44" s="2"/>
      <c r="G44" s="8">
        <v>10.56</v>
      </c>
      <c r="H44" s="2">
        <f t="shared" si="11"/>
        <v>5</v>
      </c>
      <c r="I44" s="8">
        <v>9.1</v>
      </c>
      <c r="J44" s="2">
        <f t="shared" si="12"/>
        <v>8</v>
      </c>
      <c r="K44" s="8">
        <v>1.43</v>
      </c>
      <c r="L44" s="2">
        <f t="shared" si="13"/>
        <v>2</v>
      </c>
      <c r="M44" s="2"/>
      <c r="N44" s="2"/>
      <c r="O44" s="2">
        <v>49.59</v>
      </c>
      <c r="P44" s="2">
        <f t="shared" si="14"/>
        <v>5</v>
      </c>
      <c r="Q44" s="1">
        <f t="shared" si="15"/>
        <v>20</v>
      </c>
      <c r="R44" s="1">
        <f t="shared" si="16"/>
        <v>3</v>
      </c>
      <c r="S44" s="1">
        <v>3</v>
      </c>
    </row>
    <row r="45" spans="1:19" x14ac:dyDescent="0.3">
      <c r="A45" s="2">
        <v>39</v>
      </c>
      <c r="B45" s="2" t="s">
        <v>59</v>
      </c>
      <c r="C45" s="2">
        <v>2017</v>
      </c>
      <c r="D45" s="4" t="s">
        <v>125</v>
      </c>
      <c r="E45" s="2" t="s">
        <v>60</v>
      </c>
      <c r="F45" s="2"/>
      <c r="G45" s="8">
        <v>10.92</v>
      </c>
      <c r="H45" s="2">
        <f t="shared" si="11"/>
        <v>9</v>
      </c>
      <c r="I45" s="8">
        <v>12.8</v>
      </c>
      <c r="J45" s="2">
        <f t="shared" si="12"/>
        <v>1</v>
      </c>
      <c r="K45" s="8">
        <v>1.48</v>
      </c>
      <c r="L45" s="2">
        <f t="shared" si="13"/>
        <v>1</v>
      </c>
      <c r="M45" s="2"/>
      <c r="N45" s="2"/>
      <c r="O45" s="2">
        <v>53.680000000000007</v>
      </c>
      <c r="P45" s="2">
        <f t="shared" si="14"/>
        <v>10</v>
      </c>
      <c r="Q45" s="1">
        <f t="shared" si="15"/>
        <v>21</v>
      </c>
      <c r="R45" s="1">
        <f t="shared" si="16"/>
        <v>4</v>
      </c>
      <c r="S45" s="1">
        <v>4</v>
      </c>
    </row>
    <row r="46" spans="1:19" x14ac:dyDescent="0.3">
      <c r="A46" s="2">
        <v>43</v>
      </c>
      <c r="B46" s="2" t="s">
        <v>73</v>
      </c>
      <c r="C46" s="2">
        <v>2017</v>
      </c>
      <c r="D46" s="4" t="s">
        <v>125</v>
      </c>
      <c r="E46" s="2" t="s">
        <v>56</v>
      </c>
      <c r="F46" s="2"/>
      <c r="G46" s="2">
        <v>10.88</v>
      </c>
      <c r="H46" s="2">
        <f t="shared" si="11"/>
        <v>8</v>
      </c>
      <c r="I46" s="8">
        <v>7.8</v>
      </c>
      <c r="J46" s="2">
        <f t="shared" si="12"/>
        <v>12</v>
      </c>
      <c r="K46" s="8">
        <v>1.33</v>
      </c>
      <c r="L46" s="2">
        <f t="shared" si="13"/>
        <v>10</v>
      </c>
      <c r="M46" s="2"/>
      <c r="N46" s="2"/>
      <c r="O46" s="2">
        <v>41.860000000000014</v>
      </c>
      <c r="P46" s="2">
        <f t="shared" si="14"/>
        <v>1</v>
      </c>
      <c r="Q46" s="1">
        <f t="shared" si="15"/>
        <v>31</v>
      </c>
      <c r="R46" s="1">
        <f t="shared" si="16"/>
        <v>6</v>
      </c>
      <c r="S46" s="1">
        <v>5</v>
      </c>
    </row>
    <row r="47" spans="1:19" x14ac:dyDescent="0.3">
      <c r="A47" s="2">
        <v>34</v>
      </c>
      <c r="B47" s="2" t="s">
        <v>48</v>
      </c>
      <c r="C47" s="2">
        <v>2016</v>
      </c>
      <c r="D47" s="4" t="s">
        <v>125</v>
      </c>
      <c r="E47" s="2" t="s">
        <v>25</v>
      </c>
      <c r="F47" s="2"/>
      <c r="G47" s="8">
        <v>11.38</v>
      </c>
      <c r="H47" s="2">
        <f t="shared" si="11"/>
        <v>12</v>
      </c>
      <c r="I47" s="8">
        <v>11</v>
      </c>
      <c r="J47" s="2">
        <f t="shared" si="12"/>
        <v>4</v>
      </c>
      <c r="K47" s="8">
        <v>1.36</v>
      </c>
      <c r="L47" s="2">
        <f t="shared" si="13"/>
        <v>8</v>
      </c>
      <c r="M47" s="2"/>
      <c r="N47" s="2"/>
      <c r="O47" s="2">
        <v>52.960000000000008</v>
      </c>
      <c r="P47" s="2">
        <f t="shared" si="14"/>
        <v>8</v>
      </c>
      <c r="Q47" s="1">
        <f t="shared" si="15"/>
        <v>32</v>
      </c>
      <c r="R47" s="1">
        <f t="shared" si="16"/>
        <v>7</v>
      </c>
      <c r="S47" s="1">
        <v>6</v>
      </c>
    </row>
    <row r="48" spans="1:19" x14ac:dyDescent="0.3">
      <c r="A48" s="2">
        <v>54</v>
      </c>
      <c r="B48" s="11" t="s">
        <v>148</v>
      </c>
      <c r="C48" s="2">
        <v>2016</v>
      </c>
      <c r="D48" s="4" t="s">
        <v>157</v>
      </c>
      <c r="E48" s="2" t="s">
        <v>69</v>
      </c>
      <c r="F48" s="2"/>
      <c r="G48" s="2">
        <v>11.18</v>
      </c>
      <c r="H48" s="2">
        <f t="shared" si="11"/>
        <v>10</v>
      </c>
      <c r="I48" s="8">
        <v>12.6</v>
      </c>
      <c r="J48" s="2">
        <f t="shared" si="12"/>
        <v>2</v>
      </c>
      <c r="K48" s="8">
        <v>1.25</v>
      </c>
      <c r="L48" s="2">
        <f t="shared" si="13"/>
        <v>12</v>
      </c>
      <c r="M48" s="2"/>
      <c r="N48" s="2"/>
      <c r="O48" s="2">
        <v>56.53</v>
      </c>
      <c r="P48" s="2">
        <f t="shared" si="14"/>
        <v>14</v>
      </c>
      <c r="Q48" s="1">
        <f t="shared" si="15"/>
        <v>38</v>
      </c>
      <c r="R48" s="1">
        <f t="shared" si="16"/>
        <v>11</v>
      </c>
      <c r="S48" s="1">
        <v>7</v>
      </c>
    </row>
    <row r="49" spans="1:19" x14ac:dyDescent="0.3">
      <c r="A49" s="2">
        <v>36</v>
      </c>
      <c r="B49" s="2" t="s">
        <v>55</v>
      </c>
      <c r="C49" s="2">
        <v>2016</v>
      </c>
      <c r="D49" s="4" t="s">
        <v>125</v>
      </c>
      <c r="E49" s="2" t="s">
        <v>25</v>
      </c>
      <c r="F49" s="2"/>
      <c r="G49" s="8">
        <v>11.75</v>
      </c>
      <c r="H49" s="2">
        <f t="shared" si="11"/>
        <v>14</v>
      </c>
      <c r="I49" s="8">
        <v>8.1999999999999993</v>
      </c>
      <c r="J49" s="2">
        <f t="shared" si="12"/>
        <v>11</v>
      </c>
      <c r="K49" s="8">
        <v>1.42</v>
      </c>
      <c r="L49" s="2">
        <f t="shared" si="13"/>
        <v>4</v>
      </c>
      <c r="M49" s="2"/>
      <c r="N49" s="2"/>
      <c r="O49" s="2">
        <v>56.430000000000007</v>
      </c>
      <c r="P49" s="2">
        <f t="shared" si="14"/>
        <v>13</v>
      </c>
      <c r="Q49" s="1">
        <f t="shared" si="15"/>
        <v>42</v>
      </c>
      <c r="R49" s="1">
        <f t="shared" si="16"/>
        <v>12</v>
      </c>
      <c r="S49" s="1">
        <v>8</v>
      </c>
    </row>
    <row r="50" spans="1:19" x14ac:dyDescent="0.3">
      <c r="A50" s="2">
        <v>42</v>
      </c>
      <c r="B50" s="2" t="s">
        <v>65</v>
      </c>
      <c r="C50" s="2">
        <v>2016</v>
      </c>
      <c r="D50" s="4" t="s">
        <v>125</v>
      </c>
      <c r="E50" s="2" t="s">
        <v>66</v>
      </c>
      <c r="F50" s="2"/>
      <c r="G50" s="2">
        <v>10.87</v>
      </c>
      <c r="H50" s="2">
        <f t="shared" si="11"/>
        <v>7</v>
      </c>
      <c r="I50" s="8">
        <v>9.1</v>
      </c>
      <c r="J50" s="2">
        <f t="shared" si="12"/>
        <v>8</v>
      </c>
      <c r="K50" s="8">
        <v>1.37</v>
      </c>
      <c r="L50" s="2">
        <f t="shared" si="13"/>
        <v>6</v>
      </c>
      <c r="M50" s="2"/>
      <c r="N50" s="2"/>
      <c r="O50" s="2">
        <v>62.319999999999993</v>
      </c>
      <c r="P50" s="2">
        <f t="shared" si="14"/>
        <v>21</v>
      </c>
      <c r="Q50" s="1">
        <f t="shared" si="15"/>
        <v>42</v>
      </c>
      <c r="R50" s="1">
        <f t="shared" si="16"/>
        <v>12</v>
      </c>
      <c r="S50" s="1">
        <v>9</v>
      </c>
    </row>
    <row r="51" spans="1:19" x14ac:dyDescent="0.3">
      <c r="A51" s="2">
        <v>31</v>
      </c>
      <c r="B51" s="2" t="s">
        <v>38</v>
      </c>
      <c r="C51" s="2">
        <v>2017</v>
      </c>
      <c r="D51" s="4" t="s">
        <v>125</v>
      </c>
      <c r="E51" s="2" t="s">
        <v>40</v>
      </c>
      <c r="F51" s="2"/>
      <c r="G51" s="8">
        <v>11.87</v>
      </c>
      <c r="H51" s="2">
        <f t="shared" si="11"/>
        <v>15</v>
      </c>
      <c r="I51" s="8">
        <v>5.5</v>
      </c>
      <c r="J51" s="2">
        <f t="shared" si="12"/>
        <v>17</v>
      </c>
      <c r="K51" s="8">
        <v>1.21</v>
      </c>
      <c r="L51" s="2">
        <f t="shared" si="13"/>
        <v>16</v>
      </c>
      <c r="M51" s="2"/>
      <c r="N51" s="2"/>
      <c r="O51" s="2">
        <v>52.43</v>
      </c>
      <c r="P51" s="2">
        <f t="shared" si="14"/>
        <v>6</v>
      </c>
      <c r="Q51" s="1">
        <f t="shared" si="15"/>
        <v>54</v>
      </c>
      <c r="R51" s="1">
        <f t="shared" si="16"/>
        <v>14</v>
      </c>
      <c r="S51" s="1">
        <v>10</v>
      </c>
    </row>
    <row r="52" spans="1:19" x14ac:dyDescent="0.3">
      <c r="A52" s="2">
        <v>47</v>
      </c>
      <c r="B52" s="2" t="s">
        <v>77</v>
      </c>
      <c r="C52" s="2">
        <v>2017</v>
      </c>
      <c r="D52" s="4" t="s">
        <v>125</v>
      </c>
      <c r="E52" s="2" t="s">
        <v>34</v>
      </c>
      <c r="F52" s="2"/>
      <c r="G52" s="2">
        <v>12.77</v>
      </c>
      <c r="H52" s="2">
        <f t="shared" si="11"/>
        <v>22</v>
      </c>
      <c r="I52" s="8">
        <v>4</v>
      </c>
      <c r="J52" s="2">
        <f t="shared" si="12"/>
        <v>22</v>
      </c>
      <c r="K52" s="8">
        <v>1.25</v>
      </c>
      <c r="L52" s="2">
        <f t="shared" si="13"/>
        <v>12</v>
      </c>
      <c r="M52" s="2"/>
      <c r="N52" s="2"/>
      <c r="O52" s="2">
        <v>59.16</v>
      </c>
      <c r="P52" s="2">
        <f t="shared" si="14"/>
        <v>17</v>
      </c>
      <c r="Q52" s="1">
        <f t="shared" si="15"/>
        <v>73</v>
      </c>
      <c r="R52" s="1">
        <f t="shared" si="16"/>
        <v>18</v>
      </c>
      <c r="S52" s="1">
        <v>11</v>
      </c>
    </row>
    <row r="53" spans="1:19" x14ac:dyDescent="0.3">
      <c r="A53" s="2">
        <v>35</v>
      </c>
      <c r="B53" s="2" t="s">
        <v>52</v>
      </c>
      <c r="C53" s="2">
        <v>2017</v>
      </c>
      <c r="D53" s="4" t="s">
        <v>125</v>
      </c>
      <c r="E53" s="2" t="s">
        <v>25</v>
      </c>
      <c r="F53" s="2"/>
      <c r="G53" s="8">
        <v>13.38</v>
      </c>
      <c r="H53" s="2">
        <f t="shared" si="11"/>
        <v>23</v>
      </c>
      <c r="I53" s="8">
        <v>7.35</v>
      </c>
      <c r="J53" s="2">
        <f t="shared" si="12"/>
        <v>13</v>
      </c>
      <c r="K53" s="8">
        <v>1.1200000000000001</v>
      </c>
      <c r="L53" s="2">
        <f t="shared" si="13"/>
        <v>20</v>
      </c>
      <c r="M53" s="2"/>
      <c r="N53" s="2"/>
      <c r="O53" s="2">
        <v>59.599999999999994</v>
      </c>
      <c r="P53" s="2">
        <f t="shared" si="14"/>
        <v>18</v>
      </c>
      <c r="Q53" s="1">
        <f t="shared" si="15"/>
        <v>74</v>
      </c>
      <c r="R53" s="1">
        <f t="shared" si="16"/>
        <v>20</v>
      </c>
      <c r="S53" s="1">
        <v>12</v>
      </c>
    </row>
    <row r="54" spans="1:19" x14ac:dyDescent="0.3">
      <c r="A54" s="2">
        <v>50</v>
      </c>
      <c r="B54" s="2" t="s">
        <v>94</v>
      </c>
      <c r="C54" s="2">
        <v>2016</v>
      </c>
      <c r="D54" s="4" t="s">
        <v>125</v>
      </c>
      <c r="E54" s="2" t="s">
        <v>25</v>
      </c>
      <c r="F54" s="2"/>
      <c r="G54" s="2">
        <v>12.25</v>
      </c>
      <c r="H54" s="2">
        <f t="shared" si="11"/>
        <v>21</v>
      </c>
      <c r="I54" s="8">
        <v>4.7</v>
      </c>
      <c r="J54" s="2">
        <f t="shared" si="12"/>
        <v>19</v>
      </c>
      <c r="K54" s="8">
        <v>0.95</v>
      </c>
      <c r="L54" s="2">
        <f t="shared" si="13"/>
        <v>21</v>
      </c>
      <c r="M54" s="2"/>
      <c r="N54" s="2"/>
      <c r="O54" s="2">
        <v>62.610000000000014</v>
      </c>
      <c r="P54" s="2">
        <f t="shared" si="14"/>
        <v>22</v>
      </c>
      <c r="Q54" s="1">
        <f t="shared" si="15"/>
        <v>83</v>
      </c>
      <c r="R54" s="1">
        <f t="shared" si="16"/>
        <v>23</v>
      </c>
      <c r="S54" s="1">
        <v>13</v>
      </c>
    </row>
  </sheetData>
  <autoFilter ref="A3:S30" xr:uid="{00000000-0001-0000-0100-000000000000}">
    <filterColumn colId="6" showButton="0"/>
    <filterColumn colId="8" showButton="0"/>
    <filterColumn colId="10" showButton="0"/>
    <filterColumn colId="12" showButton="0"/>
    <filterColumn colId="14" showButton="0"/>
  </autoFilter>
  <sortState xmlns:xlrd2="http://schemas.microsoft.com/office/spreadsheetml/2017/richdata2" ref="A32:S54">
    <sortCondition ref="D32:D54"/>
    <sortCondition ref="R32:R54"/>
  </sortState>
  <mergeCells count="10">
    <mergeCell ref="G3:H3"/>
    <mergeCell ref="I3:J3"/>
    <mergeCell ref="K3:L3"/>
    <mergeCell ref="M3:N3"/>
    <mergeCell ref="O3:P3"/>
    <mergeCell ref="G31:H31"/>
    <mergeCell ref="I31:J31"/>
    <mergeCell ref="K31:L31"/>
    <mergeCell ref="M31:N31"/>
    <mergeCell ref="O31:P31"/>
  </mergeCells>
  <pageMargins left="0.31496062992125984" right="0.31496062992125984" top="0.78740157480314965" bottom="0.78740157480314965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60"/>
  <sheetViews>
    <sheetView topLeftCell="A40" workbookViewId="0">
      <selection activeCell="E65" sqref="E65"/>
    </sheetView>
  </sheetViews>
  <sheetFormatPr defaultRowHeight="14.4" x14ac:dyDescent="0.3"/>
  <cols>
    <col min="1" max="1" width="5.44140625" customWidth="1"/>
    <col min="2" max="2" width="17.88671875" customWidth="1"/>
    <col min="3" max="3" width="5.6640625" customWidth="1"/>
    <col min="4" max="4" width="5.44140625" customWidth="1"/>
    <col min="5" max="5" width="11.6640625" customWidth="1"/>
    <col min="6" max="6" width="17.5546875" customWidth="1"/>
    <col min="7" max="7" width="7.6640625" customWidth="1"/>
    <col min="8" max="8" width="3" bestFit="1" customWidth="1"/>
    <col min="9" max="9" width="8" customWidth="1"/>
    <col min="10" max="10" width="3" bestFit="1" customWidth="1"/>
    <col min="11" max="11" width="12" customWidth="1"/>
    <col min="12" max="12" width="3" bestFit="1" customWidth="1"/>
    <col min="13" max="13" width="13" customWidth="1"/>
    <col min="14" max="14" width="3" bestFit="1" customWidth="1"/>
    <col min="15" max="15" width="8.77734375" customWidth="1"/>
    <col min="16" max="16" width="3" bestFit="1" customWidth="1"/>
    <col min="17" max="17" width="7.6640625" bestFit="1" customWidth="1"/>
    <col min="18" max="18" width="6.5546875" bestFit="1" customWidth="1"/>
    <col min="19" max="19" width="6.44140625" customWidth="1"/>
    <col min="20" max="21" width="6" bestFit="1" customWidth="1"/>
    <col min="22" max="22" width="10.109375" bestFit="1" customWidth="1"/>
    <col min="23" max="23" width="10.88671875" bestFit="1" customWidth="1"/>
    <col min="24" max="24" width="11.5546875" bestFit="1" customWidth="1"/>
  </cols>
  <sheetData>
    <row r="1" spans="1:24" ht="18" x14ac:dyDescent="0.35">
      <c r="A1" s="5" t="s">
        <v>28</v>
      </c>
    </row>
    <row r="3" spans="1:24" x14ac:dyDescent="0.3">
      <c r="A3" s="3" t="s">
        <v>0</v>
      </c>
      <c r="B3" s="3" t="s">
        <v>1</v>
      </c>
      <c r="C3" s="3" t="s">
        <v>2</v>
      </c>
      <c r="D3" s="3" t="s">
        <v>12</v>
      </c>
      <c r="E3" s="3" t="s">
        <v>3</v>
      </c>
      <c r="F3" s="3" t="s">
        <v>4</v>
      </c>
      <c r="G3" s="13" t="s">
        <v>5</v>
      </c>
      <c r="H3" s="13"/>
      <c r="I3" s="13" t="s">
        <v>6</v>
      </c>
      <c r="J3" s="13"/>
      <c r="K3" s="13" t="s">
        <v>7</v>
      </c>
      <c r="L3" s="13"/>
      <c r="M3" s="13" t="s">
        <v>8</v>
      </c>
      <c r="N3" s="13"/>
      <c r="O3" s="13" t="s">
        <v>23</v>
      </c>
      <c r="P3" s="13"/>
      <c r="Q3" s="3" t="s">
        <v>10</v>
      </c>
      <c r="R3" s="3" t="s">
        <v>11</v>
      </c>
      <c r="S3" s="3" t="s">
        <v>21</v>
      </c>
      <c r="T3" s="12" t="s">
        <v>158</v>
      </c>
      <c r="U3" s="12" t="s">
        <v>159</v>
      </c>
      <c r="V3" s="12" t="s">
        <v>160</v>
      </c>
      <c r="W3" s="12" t="s">
        <v>161</v>
      </c>
      <c r="X3" s="12" t="s">
        <v>162</v>
      </c>
    </row>
    <row r="4" spans="1:24" x14ac:dyDescent="0.3">
      <c r="A4" s="2">
        <v>61</v>
      </c>
      <c r="B4" s="9" t="s">
        <v>31</v>
      </c>
      <c r="C4" s="2">
        <v>2014</v>
      </c>
      <c r="D4" s="4" t="s">
        <v>128</v>
      </c>
      <c r="E4" s="2" t="s">
        <v>25</v>
      </c>
      <c r="F4" s="2"/>
      <c r="G4" s="8">
        <v>10.6</v>
      </c>
      <c r="H4" s="2">
        <f t="shared" ref="H4:H30" si="0">RANK(G4,$G$4:$G$33,1)</f>
        <v>22</v>
      </c>
      <c r="I4" s="8">
        <v>7.1</v>
      </c>
      <c r="J4" s="2">
        <f t="shared" ref="J4:J30" si="1">RANK(I4,$I$4:$I$33,0)</f>
        <v>24</v>
      </c>
      <c r="K4" s="8">
        <v>2.57</v>
      </c>
      <c r="L4" s="2">
        <f t="shared" ref="L4:L30" si="2">RANK(K4,$K$4:$K$33,0)</f>
        <v>11</v>
      </c>
      <c r="M4" s="2">
        <v>11.39</v>
      </c>
      <c r="N4" s="2">
        <f t="shared" ref="N4:N30" si="3">RANK(M4,$M$4:$M$33,1)</f>
        <v>16</v>
      </c>
      <c r="O4" s="2">
        <f>X4</f>
        <v>78.75</v>
      </c>
      <c r="P4" s="2">
        <f t="shared" ref="P4:P30" si="4">RANK(O4,$O$4:$O$33,1)</f>
        <v>17</v>
      </c>
      <c r="Q4" s="1">
        <f t="shared" ref="Q4:Q30" si="5">H4+J4+L4+N4+P4</f>
        <v>90</v>
      </c>
      <c r="R4" s="1">
        <f t="shared" ref="R4:R30" si="6">RANK(Q4,$Q$4:$Q$33,1)</f>
        <v>19</v>
      </c>
      <c r="S4" s="1"/>
      <c r="T4">
        <v>0</v>
      </c>
      <c r="U4">
        <v>78.75</v>
      </c>
      <c r="V4">
        <f>T4+U4</f>
        <v>78.75</v>
      </c>
      <c r="X4">
        <f>V4-W4</f>
        <v>78.75</v>
      </c>
    </row>
    <row r="5" spans="1:24" x14ac:dyDescent="0.3">
      <c r="A5" s="2">
        <v>63</v>
      </c>
      <c r="B5" s="2" t="s">
        <v>154</v>
      </c>
      <c r="C5" s="2">
        <v>2014</v>
      </c>
      <c r="D5" s="4" t="s">
        <v>128</v>
      </c>
      <c r="E5" s="2" t="s">
        <v>25</v>
      </c>
      <c r="F5" s="2"/>
      <c r="G5" s="8">
        <v>10.32</v>
      </c>
      <c r="H5" s="2">
        <f t="shared" si="0"/>
        <v>19</v>
      </c>
      <c r="I5" s="8">
        <v>10.7</v>
      </c>
      <c r="J5" s="2">
        <f t="shared" si="1"/>
        <v>13</v>
      </c>
      <c r="K5" s="8">
        <v>2.08</v>
      </c>
      <c r="L5" s="2">
        <f t="shared" si="2"/>
        <v>23</v>
      </c>
      <c r="M5" s="2">
        <v>12.21</v>
      </c>
      <c r="N5" s="2">
        <f t="shared" si="3"/>
        <v>20</v>
      </c>
      <c r="O5" s="2">
        <f t="shared" ref="O5:O30" si="7">X5</f>
        <v>82.88</v>
      </c>
      <c r="P5" s="2">
        <f t="shared" si="4"/>
        <v>23</v>
      </c>
      <c r="Q5" s="1">
        <f t="shared" si="5"/>
        <v>98</v>
      </c>
      <c r="R5" s="1">
        <f t="shared" si="6"/>
        <v>20</v>
      </c>
      <c r="S5" s="1"/>
      <c r="T5">
        <v>60</v>
      </c>
      <c r="U5">
        <v>32.880000000000003</v>
      </c>
      <c r="V5">
        <f t="shared" ref="V5:V30" si="8">T5+U5</f>
        <v>92.88</v>
      </c>
      <c r="W5">
        <v>10</v>
      </c>
      <c r="X5">
        <f t="shared" ref="X5:X30" si="9">V5-W5</f>
        <v>82.88</v>
      </c>
    </row>
    <row r="6" spans="1:24" x14ac:dyDescent="0.3">
      <c r="A6" s="2">
        <v>64</v>
      </c>
      <c r="B6" s="2" t="s">
        <v>36</v>
      </c>
      <c r="C6" s="2">
        <v>2015</v>
      </c>
      <c r="D6" s="4" t="s">
        <v>127</v>
      </c>
      <c r="E6" s="2" t="s">
        <v>25</v>
      </c>
      <c r="F6" s="2" t="s">
        <v>37</v>
      </c>
      <c r="G6" s="8">
        <v>9.32</v>
      </c>
      <c r="H6" s="2">
        <f t="shared" si="0"/>
        <v>9</v>
      </c>
      <c r="I6" s="8">
        <v>14.6</v>
      </c>
      <c r="J6" s="2">
        <f t="shared" si="1"/>
        <v>8</v>
      </c>
      <c r="K6" s="8">
        <v>3.06</v>
      </c>
      <c r="L6" s="2">
        <f t="shared" si="2"/>
        <v>3</v>
      </c>
      <c r="M6" s="2">
        <v>11.33</v>
      </c>
      <c r="N6" s="2">
        <f t="shared" si="3"/>
        <v>14</v>
      </c>
      <c r="O6" s="2">
        <f t="shared" si="7"/>
        <v>75.2</v>
      </c>
      <c r="P6" s="2">
        <f t="shared" si="4"/>
        <v>14</v>
      </c>
      <c r="Q6" s="1">
        <f t="shared" si="5"/>
        <v>48</v>
      </c>
      <c r="R6" s="1">
        <f t="shared" si="6"/>
        <v>8</v>
      </c>
      <c r="S6" s="1"/>
      <c r="T6">
        <v>60</v>
      </c>
      <c r="U6">
        <v>35.200000000000003</v>
      </c>
      <c r="V6">
        <f t="shared" si="8"/>
        <v>95.2</v>
      </c>
      <c r="W6">
        <f>W5+10</f>
        <v>20</v>
      </c>
      <c r="X6">
        <f t="shared" si="9"/>
        <v>75.2</v>
      </c>
    </row>
    <row r="7" spans="1:24" x14ac:dyDescent="0.3">
      <c r="A7" s="2">
        <v>65</v>
      </c>
      <c r="B7" s="2" t="s">
        <v>41</v>
      </c>
      <c r="C7" s="2">
        <v>2015</v>
      </c>
      <c r="D7" s="4" t="s">
        <v>127</v>
      </c>
      <c r="E7" s="2" t="s">
        <v>25</v>
      </c>
      <c r="F7" s="2"/>
      <c r="G7" s="8">
        <v>10.09</v>
      </c>
      <c r="H7" s="2">
        <f t="shared" si="0"/>
        <v>18</v>
      </c>
      <c r="I7" s="8">
        <v>12.1</v>
      </c>
      <c r="J7" s="2">
        <f t="shared" si="1"/>
        <v>11</v>
      </c>
      <c r="K7" s="8">
        <v>2.81</v>
      </c>
      <c r="L7" s="2">
        <f t="shared" si="2"/>
        <v>5</v>
      </c>
      <c r="M7" s="2">
        <v>11.36</v>
      </c>
      <c r="N7" s="2">
        <f t="shared" si="3"/>
        <v>15</v>
      </c>
      <c r="O7" s="2">
        <f t="shared" si="7"/>
        <v>77.16</v>
      </c>
      <c r="P7" s="2">
        <f t="shared" si="4"/>
        <v>16</v>
      </c>
      <c r="Q7" s="1">
        <f t="shared" si="5"/>
        <v>65</v>
      </c>
      <c r="R7" s="1">
        <f t="shared" si="6"/>
        <v>14</v>
      </c>
      <c r="S7" s="1"/>
      <c r="T7">
        <v>60</v>
      </c>
      <c r="U7">
        <v>47.16</v>
      </c>
      <c r="V7">
        <f t="shared" si="8"/>
        <v>107.16</v>
      </c>
      <c r="W7">
        <f t="shared" ref="W7:W30" si="10">W6+10</f>
        <v>30</v>
      </c>
      <c r="X7">
        <f t="shared" si="9"/>
        <v>77.16</v>
      </c>
    </row>
    <row r="8" spans="1:24" x14ac:dyDescent="0.3">
      <c r="A8" s="2">
        <v>66</v>
      </c>
      <c r="B8" s="2" t="s">
        <v>46</v>
      </c>
      <c r="C8" s="2">
        <v>2014</v>
      </c>
      <c r="D8" s="4" t="s">
        <v>128</v>
      </c>
      <c r="E8" s="2" t="s">
        <v>25</v>
      </c>
      <c r="F8" s="2"/>
      <c r="G8" s="8">
        <v>9.1</v>
      </c>
      <c r="H8" s="2">
        <f t="shared" si="0"/>
        <v>4</v>
      </c>
      <c r="I8" s="8">
        <v>10.7</v>
      </c>
      <c r="J8" s="2">
        <f t="shared" si="1"/>
        <v>13</v>
      </c>
      <c r="K8" s="8">
        <v>2.61</v>
      </c>
      <c r="L8" s="2">
        <f t="shared" si="2"/>
        <v>8</v>
      </c>
      <c r="M8" s="2">
        <v>10.81</v>
      </c>
      <c r="N8" s="2">
        <f t="shared" si="3"/>
        <v>4</v>
      </c>
      <c r="O8" s="2">
        <f t="shared" si="7"/>
        <v>71.72999999999999</v>
      </c>
      <c r="P8" s="2">
        <f t="shared" si="4"/>
        <v>12</v>
      </c>
      <c r="Q8" s="1">
        <f t="shared" si="5"/>
        <v>41</v>
      </c>
      <c r="R8" s="1">
        <f t="shared" si="6"/>
        <v>5</v>
      </c>
      <c r="S8" s="1"/>
      <c r="T8">
        <v>60</v>
      </c>
      <c r="U8">
        <v>51.73</v>
      </c>
      <c r="V8">
        <f t="shared" si="8"/>
        <v>111.72999999999999</v>
      </c>
      <c r="W8">
        <f t="shared" si="10"/>
        <v>40</v>
      </c>
      <c r="X8">
        <f t="shared" si="9"/>
        <v>71.72999999999999</v>
      </c>
    </row>
    <row r="9" spans="1:24" x14ac:dyDescent="0.3">
      <c r="A9" s="2">
        <v>67</v>
      </c>
      <c r="B9" s="2" t="s">
        <v>140</v>
      </c>
      <c r="C9" s="2">
        <v>2015</v>
      </c>
      <c r="D9" s="4" t="s">
        <v>128</v>
      </c>
      <c r="E9" s="2" t="s">
        <v>141</v>
      </c>
      <c r="F9" s="2"/>
      <c r="G9" s="8">
        <v>11.69</v>
      </c>
      <c r="H9" s="2">
        <f t="shared" si="0"/>
        <v>27</v>
      </c>
      <c r="I9" s="8">
        <v>6.4</v>
      </c>
      <c r="J9" s="2">
        <f t="shared" si="1"/>
        <v>27</v>
      </c>
      <c r="K9" s="8">
        <v>1.83</v>
      </c>
      <c r="L9" s="2">
        <f t="shared" si="2"/>
        <v>27</v>
      </c>
      <c r="M9" s="2">
        <v>14.89</v>
      </c>
      <c r="N9" s="2">
        <f t="shared" si="3"/>
        <v>27</v>
      </c>
      <c r="O9" s="2">
        <f t="shared" si="7"/>
        <v>93.12</v>
      </c>
      <c r="P9" s="2">
        <f t="shared" si="4"/>
        <v>25</v>
      </c>
      <c r="Q9" s="1">
        <f t="shared" si="5"/>
        <v>133</v>
      </c>
      <c r="R9" s="1">
        <f t="shared" si="6"/>
        <v>27</v>
      </c>
      <c r="S9" s="1"/>
      <c r="T9">
        <v>120</v>
      </c>
      <c r="U9">
        <v>23.12</v>
      </c>
      <c r="V9">
        <f t="shared" si="8"/>
        <v>143.12</v>
      </c>
      <c r="W9">
        <f t="shared" si="10"/>
        <v>50</v>
      </c>
      <c r="X9">
        <f t="shared" si="9"/>
        <v>93.12</v>
      </c>
    </row>
    <row r="10" spans="1:24" x14ac:dyDescent="0.3">
      <c r="A10" s="2">
        <v>68</v>
      </c>
      <c r="B10" s="2" t="s">
        <v>50</v>
      </c>
      <c r="C10" s="2">
        <v>2015</v>
      </c>
      <c r="D10" s="4" t="s">
        <v>128</v>
      </c>
      <c r="E10" s="2" t="s">
        <v>25</v>
      </c>
      <c r="F10" s="2"/>
      <c r="G10" s="8">
        <v>9.08</v>
      </c>
      <c r="H10" s="2">
        <f t="shared" si="0"/>
        <v>3</v>
      </c>
      <c r="I10" s="8">
        <v>9.8000000000000007</v>
      </c>
      <c r="J10" s="2">
        <f t="shared" si="1"/>
        <v>17</v>
      </c>
      <c r="K10" s="8">
        <v>2.69</v>
      </c>
      <c r="L10" s="2">
        <f t="shared" si="2"/>
        <v>7</v>
      </c>
      <c r="M10" s="2">
        <v>10.82</v>
      </c>
      <c r="N10" s="2">
        <f t="shared" si="3"/>
        <v>5</v>
      </c>
      <c r="O10" s="2">
        <f t="shared" si="7"/>
        <v>71.360000000000014</v>
      </c>
      <c r="P10" s="2">
        <f t="shared" si="4"/>
        <v>11</v>
      </c>
      <c r="Q10" s="1">
        <f t="shared" si="5"/>
        <v>43</v>
      </c>
      <c r="R10" s="1">
        <f t="shared" si="6"/>
        <v>6</v>
      </c>
      <c r="S10" s="1"/>
      <c r="T10">
        <v>120</v>
      </c>
      <c r="U10">
        <v>11.36</v>
      </c>
      <c r="V10">
        <f t="shared" si="8"/>
        <v>131.36000000000001</v>
      </c>
      <c r="W10">
        <f t="shared" si="10"/>
        <v>60</v>
      </c>
      <c r="X10">
        <f t="shared" si="9"/>
        <v>71.360000000000014</v>
      </c>
    </row>
    <row r="11" spans="1:24" x14ac:dyDescent="0.3">
      <c r="A11" s="2">
        <v>69</v>
      </c>
      <c r="B11" s="2" t="s">
        <v>119</v>
      </c>
      <c r="C11" s="2">
        <v>2015</v>
      </c>
      <c r="D11" s="4" t="s">
        <v>128</v>
      </c>
      <c r="E11" s="2" t="s">
        <v>34</v>
      </c>
      <c r="F11" s="2"/>
      <c r="G11" s="8">
        <v>10.38</v>
      </c>
      <c r="H11" s="2">
        <f t="shared" si="0"/>
        <v>20</v>
      </c>
      <c r="I11" s="8">
        <v>7</v>
      </c>
      <c r="J11" s="2">
        <f t="shared" si="1"/>
        <v>25</v>
      </c>
      <c r="K11" s="8">
        <v>2.11</v>
      </c>
      <c r="L11" s="2">
        <f t="shared" si="2"/>
        <v>21</v>
      </c>
      <c r="M11" s="2">
        <v>12.52</v>
      </c>
      <c r="N11" s="2">
        <f t="shared" si="3"/>
        <v>22</v>
      </c>
      <c r="O11" s="2">
        <f t="shared" si="7"/>
        <v>82.639999999999986</v>
      </c>
      <c r="P11" s="2">
        <f t="shared" si="4"/>
        <v>22</v>
      </c>
      <c r="Q11" s="1">
        <f t="shared" si="5"/>
        <v>110</v>
      </c>
      <c r="R11" s="1">
        <f t="shared" si="6"/>
        <v>22</v>
      </c>
      <c r="S11" s="1"/>
      <c r="T11">
        <v>120</v>
      </c>
      <c r="U11">
        <v>32.64</v>
      </c>
      <c r="V11">
        <f t="shared" si="8"/>
        <v>152.63999999999999</v>
      </c>
      <c r="W11">
        <f t="shared" si="10"/>
        <v>70</v>
      </c>
      <c r="X11">
        <f t="shared" si="9"/>
        <v>82.639999999999986</v>
      </c>
    </row>
    <row r="12" spans="1:24" x14ac:dyDescent="0.3">
      <c r="A12" s="2">
        <v>70</v>
      </c>
      <c r="B12" s="2" t="s">
        <v>118</v>
      </c>
      <c r="C12" s="2">
        <v>2015</v>
      </c>
      <c r="D12" s="4" t="s">
        <v>128</v>
      </c>
      <c r="E12" s="2" t="s">
        <v>56</v>
      </c>
      <c r="F12" s="2"/>
      <c r="G12" s="8">
        <v>9.18</v>
      </c>
      <c r="H12" s="2">
        <f t="shared" si="0"/>
        <v>5</v>
      </c>
      <c r="I12" s="8">
        <v>10.5</v>
      </c>
      <c r="J12" s="2">
        <f t="shared" si="1"/>
        <v>15</v>
      </c>
      <c r="K12" s="8">
        <v>2.09</v>
      </c>
      <c r="L12" s="2">
        <f t="shared" si="2"/>
        <v>22</v>
      </c>
      <c r="M12" s="2">
        <v>11.26</v>
      </c>
      <c r="N12" s="2">
        <f t="shared" si="3"/>
        <v>12</v>
      </c>
      <c r="O12" s="2">
        <f t="shared" si="7"/>
        <v>82.09</v>
      </c>
      <c r="P12" s="2">
        <f t="shared" si="4"/>
        <v>21</v>
      </c>
      <c r="Q12" s="1">
        <f t="shared" si="5"/>
        <v>75</v>
      </c>
      <c r="R12" s="1">
        <f t="shared" si="6"/>
        <v>16</v>
      </c>
      <c r="S12" s="1"/>
      <c r="T12">
        <v>120</v>
      </c>
      <c r="U12">
        <v>42.09</v>
      </c>
      <c r="V12">
        <f t="shared" si="8"/>
        <v>162.09</v>
      </c>
      <c r="W12">
        <f t="shared" si="10"/>
        <v>80</v>
      </c>
      <c r="X12">
        <f t="shared" si="9"/>
        <v>82.09</v>
      </c>
    </row>
    <row r="13" spans="1:24" x14ac:dyDescent="0.3">
      <c r="A13" s="2">
        <v>71</v>
      </c>
      <c r="B13" s="2" t="s">
        <v>57</v>
      </c>
      <c r="C13" s="2">
        <v>2014</v>
      </c>
      <c r="D13" s="4" t="s">
        <v>127</v>
      </c>
      <c r="E13" s="9" t="s">
        <v>120</v>
      </c>
      <c r="F13" s="9" t="s">
        <v>121</v>
      </c>
      <c r="G13" s="10">
        <v>9.93</v>
      </c>
      <c r="H13" s="2">
        <f t="shared" si="0"/>
        <v>15</v>
      </c>
      <c r="I13" s="8">
        <v>7.6</v>
      </c>
      <c r="J13" s="2">
        <f t="shared" si="1"/>
        <v>23</v>
      </c>
      <c r="K13" s="8">
        <v>2.23</v>
      </c>
      <c r="L13" s="2">
        <f t="shared" si="2"/>
        <v>17</v>
      </c>
      <c r="M13" s="2">
        <v>11.75</v>
      </c>
      <c r="N13" s="2">
        <f t="shared" si="3"/>
        <v>18</v>
      </c>
      <c r="O13" s="2">
        <f t="shared" si="7"/>
        <v>69.259999999999991</v>
      </c>
      <c r="P13" s="2">
        <f t="shared" si="4"/>
        <v>7</v>
      </c>
      <c r="Q13" s="1">
        <f t="shared" si="5"/>
        <v>80</v>
      </c>
      <c r="R13" s="1">
        <f t="shared" si="6"/>
        <v>18</v>
      </c>
      <c r="S13" s="1"/>
      <c r="T13">
        <v>120</v>
      </c>
      <c r="U13">
        <v>39.26</v>
      </c>
      <c r="V13">
        <f t="shared" si="8"/>
        <v>159.26</v>
      </c>
      <c r="W13">
        <f t="shared" si="10"/>
        <v>90</v>
      </c>
      <c r="X13">
        <f t="shared" si="9"/>
        <v>69.259999999999991</v>
      </c>
    </row>
    <row r="14" spans="1:24" x14ac:dyDescent="0.3">
      <c r="A14" s="2">
        <v>72</v>
      </c>
      <c r="B14" s="2" t="s">
        <v>70</v>
      </c>
      <c r="C14" s="2">
        <v>2014</v>
      </c>
      <c r="D14" s="4" t="s">
        <v>128</v>
      </c>
      <c r="E14" s="2" t="s">
        <v>60</v>
      </c>
      <c r="F14" s="2" t="s">
        <v>37</v>
      </c>
      <c r="G14" s="8">
        <v>9.44</v>
      </c>
      <c r="H14" s="2">
        <f t="shared" si="0"/>
        <v>11</v>
      </c>
      <c r="I14" s="8">
        <v>12.5</v>
      </c>
      <c r="J14" s="2">
        <f t="shared" si="1"/>
        <v>10</v>
      </c>
      <c r="K14" s="8">
        <v>2.61</v>
      </c>
      <c r="L14" s="2">
        <f t="shared" si="2"/>
        <v>8</v>
      </c>
      <c r="M14" s="2">
        <v>10.82</v>
      </c>
      <c r="N14" s="2">
        <f t="shared" si="3"/>
        <v>5</v>
      </c>
      <c r="O14" s="2">
        <f t="shared" si="7"/>
        <v>68.22999999999999</v>
      </c>
      <c r="P14" s="2">
        <f t="shared" si="4"/>
        <v>5</v>
      </c>
      <c r="Q14" s="1">
        <f t="shared" si="5"/>
        <v>39</v>
      </c>
      <c r="R14" s="1">
        <f t="shared" si="6"/>
        <v>4</v>
      </c>
      <c r="S14" s="1"/>
      <c r="T14">
        <v>120</v>
      </c>
      <c r="U14">
        <v>48.23</v>
      </c>
      <c r="V14">
        <f t="shared" si="8"/>
        <v>168.23</v>
      </c>
      <c r="W14">
        <f t="shared" si="10"/>
        <v>100</v>
      </c>
      <c r="X14">
        <f t="shared" si="9"/>
        <v>68.22999999999999</v>
      </c>
    </row>
    <row r="15" spans="1:24" x14ac:dyDescent="0.3">
      <c r="A15" s="2">
        <v>73</v>
      </c>
      <c r="B15" s="2" t="s">
        <v>75</v>
      </c>
      <c r="C15" s="2">
        <v>2014</v>
      </c>
      <c r="D15" s="4" t="s">
        <v>127</v>
      </c>
      <c r="E15" s="2" t="s">
        <v>25</v>
      </c>
      <c r="F15" s="2"/>
      <c r="G15" s="8">
        <v>11.07</v>
      </c>
      <c r="H15" s="2">
        <f t="shared" si="0"/>
        <v>25</v>
      </c>
      <c r="I15" s="8">
        <v>10.199999999999999</v>
      </c>
      <c r="J15" s="2">
        <f t="shared" si="1"/>
        <v>16</v>
      </c>
      <c r="K15" s="8">
        <v>2.12</v>
      </c>
      <c r="L15" s="2">
        <f t="shared" si="2"/>
        <v>20</v>
      </c>
      <c r="M15" s="2">
        <v>13.51</v>
      </c>
      <c r="N15" s="2">
        <f t="shared" si="3"/>
        <v>26</v>
      </c>
      <c r="O15" s="2">
        <f t="shared" si="7"/>
        <v>87.889999999999986</v>
      </c>
      <c r="P15" s="2">
        <f t="shared" si="4"/>
        <v>24</v>
      </c>
      <c r="Q15" s="1">
        <f t="shared" si="5"/>
        <v>111</v>
      </c>
      <c r="R15" s="1">
        <f t="shared" si="6"/>
        <v>23</v>
      </c>
      <c r="S15" s="1"/>
      <c r="T15">
        <v>180</v>
      </c>
      <c r="U15">
        <v>17.89</v>
      </c>
      <c r="V15">
        <f t="shared" si="8"/>
        <v>197.89</v>
      </c>
      <c r="W15">
        <f t="shared" si="10"/>
        <v>110</v>
      </c>
      <c r="X15">
        <f t="shared" si="9"/>
        <v>87.889999999999986</v>
      </c>
    </row>
    <row r="16" spans="1:24" x14ac:dyDescent="0.3">
      <c r="A16" s="2">
        <v>74</v>
      </c>
      <c r="B16" s="2" t="s">
        <v>88</v>
      </c>
      <c r="C16" s="2">
        <v>2015</v>
      </c>
      <c r="D16" s="4" t="s">
        <v>127</v>
      </c>
      <c r="E16" s="2" t="s">
        <v>86</v>
      </c>
      <c r="F16" s="2"/>
      <c r="G16" s="8">
        <v>8.82</v>
      </c>
      <c r="H16" s="2">
        <f t="shared" si="0"/>
        <v>2</v>
      </c>
      <c r="I16" s="8">
        <v>15.8</v>
      </c>
      <c r="J16" s="2">
        <f t="shared" si="1"/>
        <v>6</v>
      </c>
      <c r="K16" s="8">
        <v>2.85</v>
      </c>
      <c r="L16" s="2">
        <f t="shared" si="2"/>
        <v>4</v>
      </c>
      <c r="M16" s="2">
        <v>10</v>
      </c>
      <c r="N16" s="2">
        <f t="shared" si="3"/>
        <v>2</v>
      </c>
      <c r="O16" s="2">
        <f t="shared" si="7"/>
        <v>63.300000000000011</v>
      </c>
      <c r="P16" s="2">
        <f t="shared" si="4"/>
        <v>1</v>
      </c>
      <c r="Q16" s="1">
        <f t="shared" si="5"/>
        <v>15</v>
      </c>
      <c r="R16" s="1">
        <f t="shared" si="6"/>
        <v>2</v>
      </c>
      <c r="S16" s="1"/>
      <c r="T16">
        <v>180</v>
      </c>
      <c r="U16">
        <v>3.3</v>
      </c>
      <c r="V16">
        <f t="shared" si="8"/>
        <v>183.3</v>
      </c>
      <c r="W16">
        <f t="shared" si="10"/>
        <v>120</v>
      </c>
      <c r="X16">
        <f t="shared" si="9"/>
        <v>63.300000000000011</v>
      </c>
    </row>
    <row r="17" spans="1:24" x14ac:dyDescent="0.3">
      <c r="A17" s="2">
        <v>75</v>
      </c>
      <c r="B17" s="2" t="s">
        <v>96</v>
      </c>
      <c r="C17" s="2">
        <v>2015</v>
      </c>
      <c r="D17" s="4" t="s">
        <v>127</v>
      </c>
      <c r="E17" s="2" t="s">
        <v>34</v>
      </c>
      <c r="F17" s="2"/>
      <c r="G17" s="8">
        <v>9.76</v>
      </c>
      <c r="H17" s="2">
        <f t="shared" si="0"/>
        <v>14</v>
      </c>
      <c r="I17" s="8">
        <v>16.3</v>
      </c>
      <c r="J17" s="2">
        <f t="shared" si="1"/>
        <v>4</v>
      </c>
      <c r="K17" s="8">
        <v>2.37</v>
      </c>
      <c r="L17" s="2">
        <f t="shared" si="2"/>
        <v>15</v>
      </c>
      <c r="M17" s="2">
        <v>11.15</v>
      </c>
      <c r="N17" s="2">
        <f t="shared" si="3"/>
        <v>10</v>
      </c>
      <c r="O17" s="2">
        <f t="shared" si="7"/>
        <v>69.460000000000008</v>
      </c>
      <c r="P17" s="2">
        <f t="shared" si="4"/>
        <v>8</v>
      </c>
      <c r="Q17" s="1">
        <f t="shared" si="5"/>
        <v>51</v>
      </c>
      <c r="R17" s="1">
        <f t="shared" si="6"/>
        <v>10</v>
      </c>
      <c r="S17" s="1"/>
      <c r="T17">
        <v>180</v>
      </c>
      <c r="U17">
        <v>19.46</v>
      </c>
      <c r="V17">
        <f t="shared" si="8"/>
        <v>199.46</v>
      </c>
      <c r="W17">
        <f t="shared" si="10"/>
        <v>130</v>
      </c>
      <c r="X17">
        <f t="shared" si="9"/>
        <v>69.460000000000008</v>
      </c>
    </row>
    <row r="18" spans="1:24" x14ac:dyDescent="0.3">
      <c r="A18" s="2">
        <v>76</v>
      </c>
      <c r="B18" s="2" t="s">
        <v>99</v>
      </c>
      <c r="C18" s="2">
        <v>2014</v>
      </c>
      <c r="D18" s="4" t="s">
        <v>127</v>
      </c>
      <c r="E18" s="2" t="s">
        <v>25</v>
      </c>
      <c r="F18" s="2"/>
      <c r="G18" s="8">
        <v>8.75</v>
      </c>
      <c r="H18" s="2">
        <f t="shared" si="0"/>
        <v>1</v>
      </c>
      <c r="I18" s="8">
        <v>21</v>
      </c>
      <c r="J18" s="2">
        <f t="shared" si="1"/>
        <v>2</v>
      </c>
      <c r="K18" s="8">
        <v>3.28</v>
      </c>
      <c r="L18" s="2">
        <f t="shared" si="2"/>
        <v>1</v>
      </c>
      <c r="M18" s="2">
        <v>9.75</v>
      </c>
      <c r="N18" s="2">
        <f t="shared" si="3"/>
        <v>1</v>
      </c>
      <c r="O18" s="2">
        <f t="shared" si="7"/>
        <v>63.829999999999984</v>
      </c>
      <c r="P18" s="2">
        <f t="shared" si="4"/>
        <v>2</v>
      </c>
      <c r="Q18" s="1">
        <f t="shared" si="5"/>
        <v>7</v>
      </c>
      <c r="R18" s="1">
        <f t="shared" si="6"/>
        <v>1</v>
      </c>
      <c r="S18" s="1"/>
      <c r="T18">
        <v>180</v>
      </c>
      <c r="U18">
        <v>23.83</v>
      </c>
      <c r="V18">
        <f t="shared" si="8"/>
        <v>203.82999999999998</v>
      </c>
      <c r="W18">
        <f t="shared" si="10"/>
        <v>140</v>
      </c>
      <c r="X18">
        <f t="shared" si="9"/>
        <v>63.829999999999984</v>
      </c>
    </row>
    <row r="19" spans="1:24" x14ac:dyDescent="0.3">
      <c r="A19" s="2">
        <v>77</v>
      </c>
      <c r="B19" s="2" t="s">
        <v>100</v>
      </c>
      <c r="C19" s="2">
        <v>2014</v>
      </c>
      <c r="D19" s="4" t="s">
        <v>128</v>
      </c>
      <c r="E19" s="2" t="s">
        <v>25</v>
      </c>
      <c r="F19" s="2"/>
      <c r="G19" s="2">
        <v>9.19</v>
      </c>
      <c r="H19" s="2">
        <f t="shared" si="0"/>
        <v>6</v>
      </c>
      <c r="I19" s="8">
        <v>9.6</v>
      </c>
      <c r="J19" s="2">
        <f t="shared" si="1"/>
        <v>18</v>
      </c>
      <c r="K19" s="8">
        <v>2.38</v>
      </c>
      <c r="L19" s="2">
        <f t="shared" si="2"/>
        <v>14</v>
      </c>
      <c r="M19" s="2">
        <v>10.56</v>
      </c>
      <c r="N19" s="2">
        <f t="shared" si="3"/>
        <v>3</v>
      </c>
      <c r="O19" s="2">
        <f t="shared" si="7"/>
        <v>67.16</v>
      </c>
      <c r="P19" s="2">
        <f t="shared" si="4"/>
        <v>4</v>
      </c>
      <c r="Q19" s="1">
        <f t="shared" si="5"/>
        <v>45</v>
      </c>
      <c r="R19" s="1">
        <f t="shared" si="6"/>
        <v>7</v>
      </c>
      <c r="S19" s="1"/>
      <c r="T19">
        <v>180</v>
      </c>
      <c r="U19">
        <v>37.159999999999997</v>
      </c>
      <c r="V19">
        <f t="shared" si="8"/>
        <v>217.16</v>
      </c>
      <c r="W19">
        <f t="shared" si="10"/>
        <v>150</v>
      </c>
      <c r="X19">
        <f t="shared" si="9"/>
        <v>67.16</v>
      </c>
    </row>
    <row r="20" spans="1:24" x14ac:dyDescent="0.3">
      <c r="A20" s="2">
        <v>78</v>
      </c>
      <c r="B20" s="2" t="s">
        <v>102</v>
      </c>
      <c r="C20" s="2">
        <v>2015</v>
      </c>
      <c r="D20" s="4" t="s">
        <v>127</v>
      </c>
      <c r="E20" s="2" t="s">
        <v>25</v>
      </c>
      <c r="F20" s="2"/>
      <c r="G20" s="2">
        <v>11.5</v>
      </c>
      <c r="H20" s="2">
        <f t="shared" si="0"/>
        <v>26</v>
      </c>
      <c r="I20" s="8">
        <v>9.1999999999999993</v>
      </c>
      <c r="J20" s="2">
        <f t="shared" si="1"/>
        <v>19</v>
      </c>
      <c r="K20" s="8">
        <v>2.08</v>
      </c>
      <c r="L20" s="2">
        <f t="shared" si="2"/>
        <v>23</v>
      </c>
      <c r="M20" s="2">
        <v>12.87</v>
      </c>
      <c r="N20" s="2">
        <f t="shared" si="3"/>
        <v>24</v>
      </c>
      <c r="O20" s="2">
        <f t="shared" si="7"/>
        <v>99.470000000000027</v>
      </c>
      <c r="P20" s="2">
        <f t="shared" si="4"/>
        <v>26</v>
      </c>
      <c r="Q20" s="1">
        <f t="shared" si="5"/>
        <v>118</v>
      </c>
      <c r="R20" s="1">
        <f t="shared" si="6"/>
        <v>25</v>
      </c>
      <c r="S20" s="1"/>
      <c r="T20">
        <v>240</v>
      </c>
      <c r="U20">
        <v>19.47</v>
      </c>
      <c r="V20">
        <f t="shared" si="8"/>
        <v>259.47000000000003</v>
      </c>
      <c r="W20">
        <f t="shared" si="10"/>
        <v>160</v>
      </c>
      <c r="X20">
        <f t="shared" si="9"/>
        <v>99.470000000000027</v>
      </c>
    </row>
    <row r="21" spans="1:24" x14ac:dyDescent="0.3">
      <c r="A21" s="2">
        <v>79</v>
      </c>
      <c r="B21" s="2" t="s">
        <v>103</v>
      </c>
      <c r="C21" s="2">
        <v>2014</v>
      </c>
      <c r="D21" s="4" t="s">
        <v>127</v>
      </c>
      <c r="E21" s="2" t="s">
        <v>25</v>
      </c>
      <c r="F21" s="2"/>
      <c r="G21" s="2">
        <v>10.82</v>
      </c>
      <c r="H21" s="2">
        <f t="shared" si="0"/>
        <v>23</v>
      </c>
      <c r="I21" s="8">
        <v>7.9</v>
      </c>
      <c r="J21" s="2">
        <f t="shared" si="1"/>
        <v>20</v>
      </c>
      <c r="K21" s="8">
        <v>1.96</v>
      </c>
      <c r="L21" s="2">
        <f t="shared" si="2"/>
        <v>26</v>
      </c>
      <c r="M21" s="2">
        <v>12.57</v>
      </c>
      <c r="N21" s="2">
        <f t="shared" si="3"/>
        <v>23</v>
      </c>
      <c r="O21" s="2">
        <f t="shared" si="7"/>
        <v>122.15999999999997</v>
      </c>
      <c r="P21" s="2">
        <f t="shared" si="4"/>
        <v>27</v>
      </c>
      <c r="Q21" s="1">
        <f t="shared" si="5"/>
        <v>119</v>
      </c>
      <c r="R21" s="1">
        <f t="shared" si="6"/>
        <v>26</v>
      </c>
      <c r="S21" s="1"/>
      <c r="T21">
        <v>240</v>
      </c>
      <c r="U21">
        <v>52.16</v>
      </c>
      <c r="V21">
        <f t="shared" si="8"/>
        <v>292.15999999999997</v>
      </c>
      <c r="W21">
        <f t="shared" si="10"/>
        <v>170</v>
      </c>
      <c r="X21">
        <f t="shared" si="9"/>
        <v>122.15999999999997</v>
      </c>
    </row>
    <row r="22" spans="1:24" x14ac:dyDescent="0.3">
      <c r="A22" s="2">
        <v>81</v>
      </c>
      <c r="B22" s="2" t="s">
        <v>106</v>
      </c>
      <c r="C22" s="2">
        <v>2014</v>
      </c>
      <c r="D22" s="4" t="s">
        <v>128</v>
      </c>
      <c r="E22" s="2" t="s">
        <v>25</v>
      </c>
      <c r="F22" s="2"/>
      <c r="G22" s="2">
        <v>9.94</v>
      </c>
      <c r="H22" s="2">
        <f t="shared" si="0"/>
        <v>17</v>
      </c>
      <c r="I22" s="8">
        <v>14.2</v>
      </c>
      <c r="J22" s="2">
        <f t="shared" si="1"/>
        <v>9</v>
      </c>
      <c r="K22" s="8">
        <v>2.59</v>
      </c>
      <c r="L22" s="2">
        <f t="shared" si="2"/>
        <v>10</v>
      </c>
      <c r="M22" s="2">
        <v>11.68</v>
      </c>
      <c r="N22" s="2">
        <f t="shared" si="3"/>
        <v>17</v>
      </c>
      <c r="O22" s="2">
        <f t="shared" si="7"/>
        <v>78.860000000000014</v>
      </c>
      <c r="P22" s="2">
        <f t="shared" si="4"/>
        <v>18</v>
      </c>
      <c r="Q22" s="1">
        <f t="shared" si="5"/>
        <v>71</v>
      </c>
      <c r="R22" s="1">
        <f t="shared" si="6"/>
        <v>15</v>
      </c>
      <c r="S22" s="1"/>
      <c r="T22">
        <v>240</v>
      </c>
      <c r="U22">
        <v>18.86</v>
      </c>
      <c r="V22">
        <f t="shared" si="8"/>
        <v>258.86</v>
      </c>
      <c r="W22">
        <f t="shared" si="10"/>
        <v>180</v>
      </c>
      <c r="X22">
        <f t="shared" si="9"/>
        <v>78.860000000000014</v>
      </c>
    </row>
    <row r="23" spans="1:24" x14ac:dyDescent="0.3">
      <c r="A23" s="2">
        <v>82</v>
      </c>
      <c r="B23" s="2" t="s">
        <v>108</v>
      </c>
      <c r="C23" s="2">
        <v>2014</v>
      </c>
      <c r="D23" s="4" t="s">
        <v>127</v>
      </c>
      <c r="E23" s="2" t="s">
        <v>25</v>
      </c>
      <c r="F23" s="2" t="s">
        <v>85</v>
      </c>
      <c r="G23" s="2">
        <v>9.56</v>
      </c>
      <c r="H23" s="2">
        <f t="shared" si="0"/>
        <v>12</v>
      </c>
      <c r="I23" s="8">
        <v>24</v>
      </c>
      <c r="J23" s="2">
        <f t="shared" si="1"/>
        <v>1</v>
      </c>
      <c r="K23" s="8">
        <v>2.79</v>
      </c>
      <c r="L23" s="2">
        <f t="shared" si="2"/>
        <v>6</v>
      </c>
      <c r="M23" s="2">
        <v>11.07</v>
      </c>
      <c r="N23" s="2">
        <f t="shared" si="3"/>
        <v>9</v>
      </c>
      <c r="O23" s="2">
        <f t="shared" si="7"/>
        <v>79.889999999999986</v>
      </c>
      <c r="P23" s="2">
        <f t="shared" si="4"/>
        <v>20</v>
      </c>
      <c r="Q23" s="1">
        <f t="shared" si="5"/>
        <v>48</v>
      </c>
      <c r="R23" s="1">
        <f t="shared" si="6"/>
        <v>8</v>
      </c>
      <c r="S23" s="1"/>
      <c r="T23">
        <v>240</v>
      </c>
      <c r="U23">
        <v>29.89</v>
      </c>
      <c r="V23">
        <f t="shared" si="8"/>
        <v>269.89</v>
      </c>
      <c r="W23">
        <f t="shared" si="10"/>
        <v>190</v>
      </c>
      <c r="X23">
        <f t="shared" si="9"/>
        <v>79.889999999999986</v>
      </c>
    </row>
    <row r="24" spans="1:24" x14ac:dyDescent="0.3">
      <c r="A24" s="2">
        <v>83</v>
      </c>
      <c r="B24" s="2" t="s">
        <v>109</v>
      </c>
      <c r="C24" s="2">
        <v>2014</v>
      </c>
      <c r="D24" s="4" t="s">
        <v>127</v>
      </c>
      <c r="E24" s="2" t="s">
        <v>25</v>
      </c>
      <c r="F24" s="2"/>
      <c r="G24" s="2">
        <v>9.25</v>
      </c>
      <c r="H24" s="2">
        <f t="shared" si="0"/>
        <v>7</v>
      </c>
      <c r="I24" s="8">
        <v>11.2</v>
      </c>
      <c r="J24" s="2">
        <f t="shared" si="1"/>
        <v>12</v>
      </c>
      <c r="K24" s="8">
        <v>2.42</v>
      </c>
      <c r="L24" s="2">
        <f t="shared" si="2"/>
        <v>13</v>
      </c>
      <c r="M24" s="2">
        <v>10.94</v>
      </c>
      <c r="N24" s="2">
        <f t="shared" si="3"/>
        <v>8</v>
      </c>
      <c r="O24" s="2">
        <f t="shared" si="7"/>
        <v>74.519999999999982</v>
      </c>
      <c r="P24" s="2">
        <f t="shared" si="4"/>
        <v>13</v>
      </c>
      <c r="Q24" s="1">
        <f t="shared" si="5"/>
        <v>53</v>
      </c>
      <c r="R24" s="1">
        <f t="shared" si="6"/>
        <v>12</v>
      </c>
      <c r="S24" s="1"/>
      <c r="T24">
        <v>240</v>
      </c>
      <c r="U24">
        <v>34.520000000000003</v>
      </c>
      <c r="V24">
        <f t="shared" si="8"/>
        <v>274.52</v>
      </c>
      <c r="W24">
        <f t="shared" si="10"/>
        <v>200</v>
      </c>
      <c r="X24">
        <f t="shared" si="9"/>
        <v>74.519999999999982</v>
      </c>
    </row>
    <row r="25" spans="1:24" x14ac:dyDescent="0.3">
      <c r="A25" s="2">
        <v>84</v>
      </c>
      <c r="B25" s="2" t="s">
        <v>110</v>
      </c>
      <c r="C25" s="2">
        <v>2014</v>
      </c>
      <c r="D25" s="4" t="s">
        <v>127</v>
      </c>
      <c r="E25" s="2" t="s">
        <v>25</v>
      </c>
      <c r="F25" s="2" t="s">
        <v>111</v>
      </c>
      <c r="G25" s="2">
        <v>9.27</v>
      </c>
      <c r="H25" s="2">
        <f t="shared" si="0"/>
        <v>8</v>
      </c>
      <c r="I25" s="8">
        <v>20.2</v>
      </c>
      <c r="J25" s="2">
        <f t="shared" si="1"/>
        <v>3</v>
      </c>
      <c r="K25" s="8">
        <v>2.16</v>
      </c>
      <c r="L25" s="2">
        <f t="shared" si="2"/>
        <v>19</v>
      </c>
      <c r="M25" s="2">
        <v>11.18</v>
      </c>
      <c r="N25" s="2">
        <f t="shared" si="3"/>
        <v>11</v>
      </c>
      <c r="O25" s="2">
        <f t="shared" si="7"/>
        <v>70.649999999999977</v>
      </c>
      <c r="P25" s="2">
        <f t="shared" si="4"/>
        <v>10</v>
      </c>
      <c r="Q25" s="1">
        <f t="shared" si="5"/>
        <v>51</v>
      </c>
      <c r="R25" s="1">
        <f t="shared" si="6"/>
        <v>10</v>
      </c>
      <c r="S25" s="1"/>
      <c r="T25">
        <v>240</v>
      </c>
      <c r="U25">
        <v>40.65</v>
      </c>
      <c r="V25">
        <f t="shared" si="8"/>
        <v>280.64999999999998</v>
      </c>
      <c r="W25">
        <f t="shared" si="10"/>
        <v>210</v>
      </c>
      <c r="X25">
        <f t="shared" si="9"/>
        <v>70.649999999999977</v>
      </c>
    </row>
    <row r="26" spans="1:24" x14ac:dyDescent="0.3">
      <c r="A26" s="2">
        <v>85</v>
      </c>
      <c r="B26" s="2" t="s">
        <v>133</v>
      </c>
      <c r="C26" s="2">
        <v>2014</v>
      </c>
      <c r="D26" s="4" t="s">
        <v>128</v>
      </c>
      <c r="E26" s="2" t="s">
        <v>25</v>
      </c>
      <c r="F26" s="2"/>
      <c r="G26" s="2">
        <v>10.52</v>
      </c>
      <c r="H26" s="2">
        <f t="shared" si="0"/>
        <v>21</v>
      </c>
      <c r="I26" s="8">
        <v>7.7</v>
      </c>
      <c r="J26" s="2">
        <f t="shared" si="1"/>
        <v>22</v>
      </c>
      <c r="K26" s="8">
        <v>2.2999999999999998</v>
      </c>
      <c r="L26" s="2">
        <f t="shared" si="2"/>
        <v>16</v>
      </c>
      <c r="M26" s="2">
        <v>12.25</v>
      </c>
      <c r="N26" s="2">
        <f t="shared" si="3"/>
        <v>21</v>
      </c>
      <c r="O26" s="2">
        <f t="shared" si="7"/>
        <v>79.850000000000023</v>
      </c>
      <c r="P26" s="2">
        <f t="shared" si="4"/>
        <v>19</v>
      </c>
      <c r="Q26" s="1">
        <f t="shared" si="5"/>
        <v>99</v>
      </c>
      <c r="R26" s="1">
        <f t="shared" si="6"/>
        <v>21</v>
      </c>
      <c r="S26" s="1"/>
      <c r="T26">
        <v>240</v>
      </c>
      <c r="U26">
        <v>59.85</v>
      </c>
      <c r="V26">
        <f t="shared" si="8"/>
        <v>299.85000000000002</v>
      </c>
      <c r="W26">
        <f t="shared" si="10"/>
        <v>220</v>
      </c>
      <c r="X26">
        <f t="shared" si="9"/>
        <v>79.850000000000023</v>
      </c>
    </row>
    <row r="27" spans="1:24" x14ac:dyDescent="0.3">
      <c r="A27" s="2">
        <v>86</v>
      </c>
      <c r="B27" s="2" t="s">
        <v>134</v>
      </c>
      <c r="C27" s="2">
        <v>2015</v>
      </c>
      <c r="D27" s="4" t="s">
        <v>128</v>
      </c>
      <c r="E27" s="2" t="s">
        <v>25</v>
      </c>
      <c r="F27" s="2"/>
      <c r="G27" s="2">
        <v>11</v>
      </c>
      <c r="H27" s="2">
        <f t="shared" si="0"/>
        <v>24</v>
      </c>
      <c r="I27" s="8">
        <v>6.6</v>
      </c>
      <c r="J27" s="2">
        <f t="shared" si="1"/>
        <v>26</v>
      </c>
      <c r="K27" s="8">
        <v>2</v>
      </c>
      <c r="L27" s="2">
        <f t="shared" si="2"/>
        <v>25</v>
      </c>
      <c r="M27" s="2">
        <v>13.44</v>
      </c>
      <c r="N27" s="2">
        <f t="shared" si="3"/>
        <v>25</v>
      </c>
      <c r="O27" s="2">
        <f t="shared" si="7"/>
        <v>75.850000000000023</v>
      </c>
      <c r="P27" s="2">
        <f t="shared" si="4"/>
        <v>15</v>
      </c>
      <c r="Q27" s="1">
        <f t="shared" si="5"/>
        <v>115</v>
      </c>
      <c r="R27" s="1">
        <f t="shared" si="6"/>
        <v>24</v>
      </c>
      <c r="S27" s="1"/>
      <c r="T27">
        <v>300</v>
      </c>
      <c r="U27">
        <v>5.85</v>
      </c>
      <c r="V27">
        <f t="shared" si="8"/>
        <v>305.85000000000002</v>
      </c>
      <c r="W27">
        <f t="shared" si="10"/>
        <v>230</v>
      </c>
      <c r="X27">
        <f t="shared" si="9"/>
        <v>75.850000000000023</v>
      </c>
    </row>
    <row r="28" spans="1:24" x14ac:dyDescent="0.3">
      <c r="A28" s="2">
        <v>87</v>
      </c>
      <c r="B28" s="2" t="s">
        <v>135</v>
      </c>
      <c r="C28" s="2">
        <v>2014</v>
      </c>
      <c r="D28" s="4" t="s">
        <v>136</v>
      </c>
      <c r="E28" s="2" t="s">
        <v>25</v>
      </c>
      <c r="F28" s="2"/>
      <c r="G28" s="2">
        <v>9.6300000000000008</v>
      </c>
      <c r="H28" s="2">
        <f t="shared" si="0"/>
        <v>13</v>
      </c>
      <c r="I28" s="8">
        <v>15.6</v>
      </c>
      <c r="J28" s="2">
        <f t="shared" si="1"/>
        <v>7</v>
      </c>
      <c r="K28" s="8">
        <v>2.44</v>
      </c>
      <c r="L28" s="2">
        <f t="shared" si="2"/>
        <v>12</v>
      </c>
      <c r="M28" s="2">
        <v>11.26</v>
      </c>
      <c r="N28" s="2">
        <f t="shared" si="3"/>
        <v>12</v>
      </c>
      <c r="O28" s="2">
        <f t="shared" si="7"/>
        <v>69.79000000000002</v>
      </c>
      <c r="P28" s="2">
        <f t="shared" si="4"/>
        <v>9</v>
      </c>
      <c r="Q28" s="1">
        <f t="shared" si="5"/>
        <v>53</v>
      </c>
      <c r="R28" s="1">
        <f t="shared" si="6"/>
        <v>12</v>
      </c>
      <c r="S28" s="1"/>
      <c r="T28">
        <v>300</v>
      </c>
      <c r="U28">
        <v>9.7899999999999991</v>
      </c>
      <c r="V28">
        <f t="shared" si="8"/>
        <v>309.79000000000002</v>
      </c>
      <c r="W28">
        <f t="shared" si="10"/>
        <v>240</v>
      </c>
      <c r="X28">
        <f t="shared" si="9"/>
        <v>69.79000000000002</v>
      </c>
    </row>
    <row r="29" spans="1:24" x14ac:dyDescent="0.3">
      <c r="A29" s="2">
        <v>88</v>
      </c>
      <c r="B29" s="2" t="s">
        <v>142</v>
      </c>
      <c r="C29" s="2">
        <v>2015</v>
      </c>
      <c r="D29" s="4" t="s">
        <v>128</v>
      </c>
      <c r="E29" s="2" t="s">
        <v>137</v>
      </c>
      <c r="F29" s="2"/>
      <c r="G29" s="2">
        <v>9.93</v>
      </c>
      <c r="H29" s="2">
        <f t="shared" si="0"/>
        <v>15</v>
      </c>
      <c r="I29" s="8">
        <v>7.9</v>
      </c>
      <c r="J29" s="2">
        <f t="shared" si="1"/>
        <v>20</v>
      </c>
      <c r="K29" s="8">
        <v>2.21</v>
      </c>
      <c r="L29" s="2">
        <f t="shared" si="2"/>
        <v>18</v>
      </c>
      <c r="M29" s="2">
        <v>11.75</v>
      </c>
      <c r="N29" s="2">
        <f t="shared" si="3"/>
        <v>18</v>
      </c>
      <c r="O29" s="2">
        <f t="shared" si="7"/>
        <v>69.180000000000007</v>
      </c>
      <c r="P29" s="2">
        <f t="shared" si="4"/>
        <v>6</v>
      </c>
      <c r="Q29" s="1">
        <f t="shared" si="5"/>
        <v>77</v>
      </c>
      <c r="R29" s="1">
        <f t="shared" si="6"/>
        <v>17</v>
      </c>
      <c r="S29" s="1"/>
      <c r="T29">
        <v>300</v>
      </c>
      <c r="U29">
        <v>19.18</v>
      </c>
      <c r="V29">
        <f t="shared" si="8"/>
        <v>319.18</v>
      </c>
      <c r="W29">
        <f t="shared" si="10"/>
        <v>250</v>
      </c>
      <c r="X29">
        <f t="shared" si="9"/>
        <v>69.180000000000007</v>
      </c>
    </row>
    <row r="30" spans="1:24" x14ac:dyDescent="0.3">
      <c r="A30" s="2">
        <v>89</v>
      </c>
      <c r="B30" s="2" t="s">
        <v>138</v>
      </c>
      <c r="C30" s="2">
        <v>2014</v>
      </c>
      <c r="D30" s="4" t="s">
        <v>128</v>
      </c>
      <c r="E30" s="2" t="s">
        <v>139</v>
      </c>
      <c r="F30" s="2"/>
      <c r="G30" s="2">
        <v>9.43</v>
      </c>
      <c r="H30" s="2">
        <f t="shared" si="0"/>
        <v>10</v>
      </c>
      <c r="I30" s="8">
        <v>15.9</v>
      </c>
      <c r="J30" s="2">
        <f t="shared" si="1"/>
        <v>5</v>
      </c>
      <c r="K30" s="8">
        <v>3.08</v>
      </c>
      <c r="L30" s="2">
        <f t="shared" si="2"/>
        <v>2</v>
      </c>
      <c r="M30" s="2">
        <v>10.88</v>
      </c>
      <c r="N30" s="2">
        <f t="shared" si="3"/>
        <v>7</v>
      </c>
      <c r="O30" s="2">
        <f t="shared" si="7"/>
        <v>65.25</v>
      </c>
      <c r="P30" s="2">
        <f t="shared" si="4"/>
        <v>3</v>
      </c>
      <c r="Q30" s="1">
        <f t="shared" si="5"/>
        <v>27</v>
      </c>
      <c r="R30" s="1">
        <f t="shared" si="6"/>
        <v>3</v>
      </c>
      <c r="S30" s="1"/>
      <c r="T30">
        <v>300</v>
      </c>
      <c r="U30">
        <v>25.25</v>
      </c>
      <c r="V30">
        <f t="shared" si="8"/>
        <v>325.25</v>
      </c>
      <c r="W30">
        <f t="shared" si="10"/>
        <v>260</v>
      </c>
      <c r="X30">
        <f t="shared" si="9"/>
        <v>65.25</v>
      </c>
    </row>
    <row r="31" spans="1:24" x14ac:dyDescent="0.3">
      <c r="H31" s="2"/>
      <c r="I31" s="8"/>
      <c r="J31" s="2"/>
      <c r="K31" s="8"/>
      <c r="L31" s="2"/>
      <c r="M31" s="2"/>
      <c r="N31" s="2"/>
      <c r="O31" s="2"/>
      <c r="P31" s="2"/>
      <c r="Q31" s="1"/>
      <c r="R31" s="1"/>
    </row>
    <row r="32" spans="1:24" x14ac:dyDescent="0.3">
      <c r="H32" s="2"/>
      <c r="I32" s="8"/>
      <c r="J32" s="2"/>
      <c r="K32" s="8"/>
      <c r="L32" s="2"/>
      <c r="M32" s="2"/>
      <c r="N32" s="2"/>
      <c r="O32" s="2"/>
      <c r="P32" s="2"/>
      <c r="Q32" s="1"/>
      <c r="R32" s="1"/>
    </row>
    <row r="33" spans="1:19" x14ac:dyDescent="0.3">
      <c r="A33" s="3" t="s">
        <v>0</v>
      </c>
      <c r="B33" s="3" t="s">
        <v>1</v>
      </c>
      <c r="C33" s="3" t="s">
        <v>2</v>
      </c>
      <c r="D33" s="3" t="s">
        <v>12</v>
      </c>
      <c r="E33" s="3" t="s">
        <v>3</v>
      </c>
      <c r="F33" s="3" t="s">
        <v>4</v>
      </c>
      <c r="G33" s="13" t="s">
        <v>5</v>
      </c>
      <c r="H33" s="13"/>
      <c r="I33" s="13" t="s">
        <v>6</v>
      </c>
      <c r="J33" s="13"/>
      <c r="K33" s="13" t="s">
        <v>7</v>
      </c>
      <c r="L33" s="13"/>
      <c r="M33" s="13" t="s">
        <v>8</v>
      </c>
      <c r="N33" s="13"/>
      <c r="O33" s="13" t="s">
        <v>23</v>
      </c>
      <c r="P33" s="13"/>
      <c r="Q33" s="3" t="s">
        <v>10</v>
      </c>
      <c r="R33" s="3" t="s">
        <v>11</v>
      </c>
      <c r="S33" s="3" t="s">
        <v>21</v>
      </c>
    </row>
    <row r="34" spans="1:19" x14ac:dyDescent="0.3">
      <c r="A34" s="2">
        <v>89</v>
      </c>
      <c r="B34" s="2" t="s">
        <v>138</v>
      </c>
      <c r="C34" s="2">
        <v>2014</v>
      </c>
      <c r="D34" s="4" t="s">
        <v>128</v>
      </c>
      <c r="E34" s="2" t="s">
        <v>139</v>
      </c>
      <c r="F34" s="2"/>
      <c r="G34" s="2">
        <v>9.43</v>
      </c>
      <c r="H34" s="2">
        <f t="shared" ref="H34:H60" si="11">RANK(G34,$G$4:$G$33,1)</f>
        <v>10</v>
      </c>
      <c r="I34" s="8">
        <v>15.9</v>
      </c>
      <c r="J34" s="2">
        <f t="shared" ref="J34:J60" si="12">RANK(I34,$I$4:$I$33,0)</f>
        <v>5</v>
      </c>
      <c r="K34" s="8">
        <v>3.08</v>
      </c>
      <c r="L34" s="2">
        <f t="shared" ref="L34:L60" si="13">RANK(K34,$K$4:$K$33,0)</f>
        <v>2</v>
      </c>
      <c r="M34" s="2">
        <v>10.88</v>
      </c>
      <c r="N34" s="2">
        <f t="shared" ref="N34:N60" si="14">RANK(M34,$M$4:$M$33,1)</f>
        <v>7</v>
      </c>
      <c r="O34" s="2">
        <v>65.25</v>
      </c>
      <c r="P34" s="2">
        <f t="shared" ref="P34:P60" si="15">RANK(O34,$O$4:$O$33,1)</f>
        <v>3</v>
      </c>
      <c r="Q34" s="1">
        <f t="shared" ref="Q34:Q60" si="16">H34+J34+L34+N34+P34</f>
        <v>27</v>
      </c>
      <c r="R34" s="1">
        <f t="shared" ref="R34:R60" si="17">RANK(Q34,$Q$4:$Q$33,1)</f>
        <v>3</v>
      </c>
      <c r="S34" s="1">
        <v>1</v>
      </c>
    </row>
    <row r="35" spans="1:19" x14ac:dyDescent="0.3">
      <c r="A35" s="2">
        <v>72</v>
      </c>
      <c r="B35" s="2" t="s">
        <v>70</v>
      </c>
      <c r="C35" s="2">
        <v>2014</v>
      </c>
      <c r="D35" s="4" t="s">
        <v>128</v>
      </c>
      <c r="E35" s="2" t="s">
        <v>60</v>
      </c>
      <c r="F35" s="2" t="s">
        <v>37</v>
      </c>
      <c r="G35" s="8">
        <v>9.44</v>
      </c>
      <c r="H35" s="2">
        <f t="shared" si="11"/>
        <v>11</v>
      </c>
      <c r="I35" s="8">
        <v>12.5</v>
      </c>
      <c r="J35" s="2">
        <f t="shared" si="12"/>
        <v>10</v>
      </c>
      <c r="K35" s="8">
        <v>2.61</v>
      </c>
      <c r="L35" s="2">
        <f t="shared" si="13"/>
        <v>8</v>
      </c>
      <c r="M35" s="2">
        <v>10.82</v>
      </c>
      <c r="N35" s="2">
        <f t="shared" si="14"/>
        <v>5</v>
      </c>
      <c r="O35" s="2">
        <v>68.22999999999999</v>
      </c>
      <c r="P35" s="2">
        <f t="shared" si="15"/>
        <v>5</v>
      </c>
      <c r="Q35" s="1">
        <f t="shared" si="16"/>
        <v>39</v>
      </c>
      <c r="R35" s="1">
        <f t="shared" si="17"/>
        <v>4</v>
      </c>
      <c r="S35" s="1">
        <v>2</v>
      </c>
    </row>
    <row r="36" spans="1:19" x14ac:dyDescent="0.3">
      <c r="A36" s="2">
        <v>66</v>
      </c>
      <c r="B36" s="2" t="s">
        <v>46</v>
      </c>
      <c r="C36" s="2">
        <v>2014</v>
      </c>
      <c r="D36" s="4" t="s">
        <v>128</v>
      </c>
      <c r="E36" s="2" t="s">
        <v>25</v>
      </c>
      <c r="F36" s="2"/>
      <c r="G36" s="8">
        <v>9.1</v>
      </c>
      <c r="H36" s="2">
        <f t="shared" si="11"/>
        <v>4</v>
      </c>
      <c r="I36" s="8">
        <v>10.7</v>
      </c>
      <c r="J36" s="2">
        <f t="shared" si="12"/>
        <v>13</v>
      </c>
      <c r="K36" s="8">
        <v>2.61</v>
      </c>
      <c r="L36" s="2">
        <f t="shared" si="13"/>
        <v>8</v>
      </c>
      <c r="M36" s="2">
        <v>10.81</v>
      </c>
      <c r="N36" s="2">
        <f t="shared" si="14"/>
        <v>4</v>
      </c>
      <c r="O36" s="2">
        <v>71.72999999999999</v>
      </c>
      <c r="P36" s="2">
        <f t="shared" si="15"/>
        <v>12</v>
      </c>
      <c r="Q36" s="1">
        <f t="shared" si="16"/>
        <v>41</v>
      </c>
      <c r="R36" s="1">
        <f t="shared" si="17"/>
        <v>5</v>
      </c>
      <c r="S36" s="1">
        <v>3</v>
      </c>
    </row>
    <row r="37" spans="1:19" x14ac:dyDescent="0.3">
      <c r="A37" s="2">
        <v>68</v>
      </c>
      <c r="B37" s="2" t="s">
        <v>50</v>
      </c>
      <c r="C37" s="2">
        <v>2015</v>
      </c>
      <c r="D37" s="4" t="s">
        <v>128</v>
      </c>
      <c r="E37" s="2" t="s">
        <v>25</v>
      </c>
      <c r="F37" s="2"/>
      <c r="G37" s="8">
        <v>9.08</v>
      </c>
      <c r="H37" s="2">
        <f t="shared" si="11"/>
        <v>3</v>
      </c>
      <c r="I37" s="8">
        <v>9.8000000000000007</v>
      </c>
      <c r="J37" s="2">
        <f t="shared" si="12"/>
        <v>17</v>
      </c>
      <c r="K37" s="8">
        <v>2.69</v>
      </c>
      <c r="L37" s="2">
        <f t="shared" si="13"/>
        <v>7</v>
      </c>
      <c r="M37" s="2">
        <v>10.82</v>
      </c>
      <c r="N37" s="2">
        <f t="shared" si="14"/>
        <v>5</v>
      </c>
      <c r="O37" s="2">
        <v>71.360000000000014</v>
      </c>
      <c r="P37" s="2">
        <f t="shared" si="15"/>
        <v>11</v>
      </c>
      <c r="Q37" s="1">
        <f t="shared" si="16"/>
        <v>43</v>
      </c>
      <c r="R37" s="1">
        <f t="shared" si="17"/>
        <v>6</v>
      </c>
      <c r="S37" s="1">
        <v>4</v>
      </c>
    </row>
    <row r="38" spans="1:19" x14ac:dyDescent="0.3">
      <c r="A38" s="2">
        <v>77</v>
      </c>
      <c r="B38" s="2" t="s">
        <v>100</v>
      </c>
      <c r="C38" s="2">
        <v>2014</v>
      </c>
      <c r="D38" s="4" t="s">
        <v>128</v>
      </c>
      <c r="E38" s="2" t="s">
        <v>25</v>
      </c>
      <c r="F38" s="2"/>
      <c r="G38" s="2">
        <v>9.19</v>
      </c>
      <c r="H38" s="2">
        <f t="shared" si="11"/>
        <v>6</v>
      </c>
      <c r="I38" s="8">
        <v>9.6</v>
      </c>
      <c r="J38" s="2">
        <f t="shared" si="12"/>
        <v>18</v>
      </c>
      <c r="K38" s="8">
        <v>2.38</v>
      </c>
      <c r="L38" s="2">
        <f t="shared" si="13"/>
        <v>14</v>
      </c>
      <c r="M38" s="2">
        <v>10.56</v>
      </c>
      <c r="N38" s="2">
        <f t="shared" si="14"/>
        <v>3</v>
      </c>
      <c r="O38" s="2">
        <v>67.16</v>
      </c>
      <c r="P38" s="2">
        <f t="shared" si="15"/>
        <v>4</v>
      </c>
      <c r="Q38" s="1">
        <f t="shared" si="16"/>
        <v>45</v>
      </c>
      <c r="R38" s="1">
        <f t="shared" si="17"/>
        <v>7</v>
      </c>
      <c r="S38" s="1">
        <v>5</v>
      </c>
    </row>
    <row r="39" spans="1:19" x14ac:dyDescent="0.3">
      <c r="A39" s="2">
        <v>81</v>
      </c>
      <c r="B39" s="2" t="s">
        <v>106</v>
      </c>
      <c r="C39" s="2">
        <v>2014</v>
      </c>
      <c r="D39" s="4" t="s">
        <v>128</v>
      </c>
      <c r="E39" s="2" t="s">
        <v>25</v>
      </c>
      <c r="F39" s="2"/>
      <c r="G39" s="2">
        <v>9.94</v>
      </c>
      <c r="H39" s="2">
        <f t="shared" si="11"/>
        <v>17</v>
      </c>
      <c r="I39" s="8">
        <v>14.2</v>
      </c>
      <c r="J39" s="2">
        <f t="shared" si="12"/>
        <v>9</v>
      </c>
      <c r="K39" s="8">
        <v>2.59</v>
      </c>
      <c r="L39" s="2">
        <f t="shared" si="13"/>
        <v>10</v>
      </c>
      <c r="M39" s="2">
        <v>11.68</v>
      </c>
      <c r="N39" s="2">
        <f t="shared" si="14"/>
        <v>17</v>
      </c>
      <c r="O39" s="2">
        <v>78.860000000000014</v>
      </c>
      <c r="P39" s="2">
        <f t="shared" si="15"/>
        <v>18</v>
      </c>
      <c r="Q39" s="1">
        <f t="shared" si="16"/>
        <v>71</v>
      </c>
      <c r="R39" s="1">
        <f t="shared" si="17"/>
        <v>15</v>
      </c>
      <c r="S39" s="1">
        <v>6</v>
      </c>
    </row>
    <row r="40" spans="1:19" x14ac:dyDescent="0.3">
      <c r="A40" s="2">
        <v>70</v>
      </c>
      <c r="B40" s="2" t="s">
        <v>118</v>
      </c>
      <c r="C40" s="2">
        <v>2015</v>
      </c>
      <c r="D40" s="4" t="s">
        <v>128</v>
      </c>
      <c r="E40" s="2" t="s">
        <v>56</v>
      </c>
      <c r="F40" s="2"/>
      <c r="G40" s="8">
        <v>9.18</v>
      </c>
      <c r="H40" s="2">
        <f t="shared" si="11"/>
        <v>5</v>
      </c>
      <c r="I40" s="8">
        <v>10.5</v>
      </c>
      <c r="J40" s="2">
        <f t="shared" si="12"/>
        <v>15</v>
      </c>
      <c r="K40" s="8">
        <v>2.09</v>
      </c>
      <c r="L40" s="2">
        <f t="shared" si="13"/>
        <v>22</v>
      </c>
      <c r="M40" s="2">
        <v>11.26</v>
      </c>
      <c r="N40" s="2">
        <f t="shared" si="14"/>
        <v>12</v>
      </c>
      <c r="O40" s="2">
        <v>82.09</v>
      </c>
      <c r="P40" s="2">
        <f t="shared" si="15"/>
        <v>21</v>
      </c>
      <c r="Q40" s="1">
        <f t="shared" si="16"/>
        <v>75</v>
      </c>
      <c r="R40" s="1">
        <f t="shared" si="17"/>
        <v>16</v>
      </c>
      <c r="S40" s="1">
        <v>7</v>
      </c>
    </row>
    <row r="41" spans="1:19" x14ac:dyDescent="0.3">
      <c r="A41" s="2">
        <v>88</v>
      </c>
      <c r="B41" s="2" t="s">
        <v>142</v>
      </c>
      <c r="C41" s="2">
        <v>2015</v>
      </c>
      <c r="D41" s="4" t="s">
        <v>128</v>
      </c>
      <c r="E41" s="2" t="s">
        <v>137</v>
      </c>
      <c r="F41" s="2"/>
      <c r="G41" s="2">
        <v>9.93</v>
      </c>
      <c r="H41" s="2">
        <f t="shared" si="11"/>
        <v>15</v>
      </c>
      <c r="I41" s="8">
        <v>7.9</v>
      </c>
      <c r="J41" s="2">
        <f t="shared" si="12"/>
        <v>20</v>
      </c>
      <c r="K41" s="8">
        <v>2.21</v>
      </c>
      <c r="L41" s="2">
        <f t="shared" si="13"/>
        <v>18</v>
      </c>
      <c r="M41" s="2">
        <v>11.75</v>
      </c>
      <c r="N41" s="2">
        <f t="shared" si="14"/>
        <v>18</v>
      </c>
      <c r="O41" s="2">
        <v>69.180000000000007</v>
      </c>
      <c r="P41" s="2">
        <f t="shared" si="15"/>
        <v>6</v>
      </c>
      <c r="Q41" s="1">
        <f t="shared" si="16"/>
        <v>77</v>
      </c>
      <c r="R41" s="1">
        <f t="shared" si="17"/>
        <v>17</v>
      </c>
      <c r="S41" s="1">
        <v>8</v>
      </c>
    </row>
    <row r="42" spans="1:19" x14ac:dyDescent="0.3">
      <c r="A42" s="2">
        <v>61</v>
      </c>
      <c r="B42" s="9" t="s">
        <v>31</v>
      </c>
      <c r="C42" s="2">
        <v>2014</v>
      </c>
      <c r="D42" s="4" t="s">
        <v>128</v>
      </c>
      <c r="E42" s="2" t="s">
        <v>25</v>
      </c>
      <c r="F42" s="2"/>
      <c r="G42" s="8">
        <v>10.6</v>
      </c>
      <c r="H42" s="2">
        <f t="shared" si="11"/>
        <v>22</v>
      </c>
      <c r="I42" s="8">
        <v>7.1</v>
      </c>
      <c r="J42" s="2">
        <f t="shared" si="12"/>
        <v>24</v>
      </c>
      <c r="K42" s="8">
        <v>2.57</v>
      </c>
      <c r="L42" s="2">
        <f t="shared" si="13"/>
        <v>11</v>
      </c>
      <c r="M42" s="2">
        <v>11.39</v>
      </c>
      <c r="N42" s="2">
        <f t="shared" si="14"/>
        <v>16</v>
      </c>
      <c r="O42" s="2">
        <v>78.75</v>
      </c>
      <c r="P42" s="2">
        <f t="shared" si="15"/>
        <v>17</v>
      </c>
      <c r="Q42" s="1">
        <f t="shared" si="16"/>
        <v>90</v>
      </c>
      <c r="R42" s="1">
        <f t="shared" si="17"/>
        <v>19</v>
      </c>
      <c r="S42" s="1">
        <v>9</v>
      </c>
    </row>
    <row r="43" spans="1:19" x14ac:dyDescent="0.3">
      <c r="A43" s="2">
        <v>63</v>
      </c>
      <c r="B43" s="2" t="s">
        <v>154</v>
      </c>
      <c r="C43" s="2">
        <v>2014</v>
      </c>
      <c r="D43" s="4" t="s">
        <v>128</v>
      </c>
      <c r="E43" s="2" t="s">
        <v>25</v>
      </c>
      <c r="F43" s="2"/>
      <c r="G43" s="8">
        <v>10.32</v>
      </c>
      <c r="H43" s="2">
        <f t="shared" si="11"/>
        <v>19</v>
      </c>
      <c r="I43" s="8">
        <v>10.7</v>
      </c>
      <c r="J43" s="2">
        <f t="shared" si="12"/>
        <v>13</v>
      </c>
      <c r="K43" s="8">
        <v>2.08</v>
      </c>
      <c r="L43" s="2">
        <f t="shared" si="13"/>
        <v>23</v>
      </c>
      <c r="M43" s="2">
        <v>12.21</v>
      </c>
      <c r="N43" s="2">
        <f t="shared" si="14"/>
        <v>20</v>
      </c>
      <c r="O43" s="2">
        <v>82.88</v>
      </c>
      <c r="P43" s="2">
        <f t="shared" si="15"/>
        <v>23</v>
      </c>
      <c r="Q43" s="1">
        <f t="shared" si="16"/>
        <v>98</v>
      </c>
      <c r="R43" s="1">
        <f t="shared" si="17"/>
        <v>20</v>
      </c>
      <c r="S43" s="1">
        <v>10</v>
      </c>
    </row>
    <row r="44" spans="1:19" x14ac:dyDescent="0.3">
      <c r="A44" s="2">
        <v>85</v>
      </c>
      <c r="B44" s="2" t="s">
        <v>133</v>
      </c>
      <c r="C44" s="2">
        <v>2014</v>
      </c>
      <c r="D44" s="4" t="s">
        <v>128</v>
      </c>
      <c r="E44" s="2" t="s">
        <v>25</v>
      </c>
      <c r="F44" s="2"/>
      <c r="G44" s="2">
        <v>10.52</v>
      </c>
      <c r="H44" s="2">
        <f t="shared" si="11"/>
        <v>21</v>
      </c>
      <c r="I44" s="8">
        <v>7.7</v>
      </c>
      <c r="J44" s="2">
        <f t="shared" si="12"/>
        <v>22</v>
      </c>
      <c r="K44" s="8">
        <v>2.2999999999999998</v>
      </c>
      <c r="L44" s="2">
        <f t="shared" si="13"/>
        <v>16</v>
      </c>
      <c r="M44" s="2">
        <v>12.25</v>
      </c>
      <c r="N44" s="2">
        <f t="shared" si="14"/>
        <v>21</v>
      </c>
      <c r="O44" s="2">
        <v>79.850000000000023</v>
      </c>
      <c r="P44" s="2">
        <f t="shared" si="15"/>
        <v>19</v>
      </c>
      <c r="Q44" s="1">
        <f t="shared" si="16"/>
        <v>99</v>
      </c>
      <c r="R44" s="1">
        <f t="shared" si="17"/>
        <v>21</v>
      </c>
      <c r="S44" s="1">
        <v>11</v>
      </c>
    </row>
    <row r="45" spans="1:19" x14ac:dyDescent="0.3">
      <c r="A45" s="2">
        <v>69</v>
      </c>
      <c r="B45" s="2" t="s">
        <v>119</v>
      </c>
      <c r="C45" s="2">
        <v>2015</v>
      </c>
      <c r="D45" s="4" t="s">
        <v>128</v>
      </c>
      <c r="E45" s="2" t="s">
        <v>34</v>
      </c>
      <c r="F45" s="2"/>
      <c r="G45" s="8">
        <v>10.38</v>
      </c>
      <c r="H45" s="2">
        <f t="shared" si="11"/>
        <v>20</v>
      </c>
      <c r="I45" s="8">
        <v>7</v>
      </c>
      <c r="J45" s="2">
        <f t="shared" si="12"/>
        <v>25</v>
      </c>
      <c r="K45" s="8">
        <v>2.11</v>
      </c>
      <c r="L45" s="2">
        <f t="shared" si="13"/>
        <v>21</v>
      </c>
      <c r="M45" s="2">
        <v>12.52</v>
      </c>
      <c r="N45" s="2">
        <f t="shared" si="14"/>
        <v>22</v>
      </c>
      <c r="O45" s="2">
        <v>82.639999999999986</v>
      </c>
      <c r="P45" s="2">
        <f t="shared" si="15"/>
        <v>22</v>
      </c>
      <c r="Q45" s="1">
        <f t="shared" si="16"/>
        <v>110</v>
      </c>
      <c r="R45" s="1">
        <f t="shared" si="17"/>
        <v>22</v>
      </c>
      <c r="S45" s="1">
        <v>12</v>
      </c>
    </row>
    <row r="46" spans="1:19" x14ac:dyDescent="0.3">
      <c r="A46" s="2">
        <v>86</v>
      </c>
      <c r="B46" s="2" t="s">
        <v>134</v>
      </c>
      <c r="C46" s="2">
        <v>2015</v>
      </c>
      <c r="D46" s="4" t="s">
        <v>128</v>
      </c>
      <c r="E46" s="2" t="s">
        <v>25</v>
      </c>
      <c r="F46" s="2"/>
      <c r="G46" s="2">
        <v>11</v>
      </c>
      <c r="H46" s="2">
        <f t="shared" si="11"/>
        <v>24</v>
      </c>
      <c r="I46" s="8">
        <v>6.6</v>
      </c>
      <c r="J46" s="2">
        <f t="shared" si="12"/>
        <v>26</v>
      </c>
      <c r="K46" s="8">
        <v>2</v>
      </c>
      <c r="L46" s="2">
        <f t="shared" si="13"/>
        <v>25</v>
      </c>
      <c r="M46" s="2">
        <v>13.44</v>
      </c>
      <c r="N46" s="2">
        <f t="shared" si="14"/>
        <v>25</v>
      </c>
      <c r="O46" s="2">
        <v>75.850000000000023</v>
      </c>
      <c r="P46" s="2">
        <f t="shared" si="15"/>
        <v>15</v>
      </c>
      <c r="Q46" s="1">
        <f t="shared" si="16"/>
        <v>115</v>
      </c>
      <c r="R46" s="1">
        <f t="shared" si="17"/>
        <v>24</v>
      </c>
      <c r="S46" s="1">
        <v>13</v>
      </c>
    </row>
    <row r="47" spans="1:19" x14ac:dyDescent="0.3">
      <c r="A47" s="2">
        <v>67</v>
      </c>
      <c r="B47" s="2" t="s">
        <v>140</v>
      </c>
      <c r="C47" s="2">
        <v>2015</v>
      </c>
      <c r="D47" s="4" t="s">
        <v>128</v>
      </c>
      <c r="E47" s="2" t="s">
        <v>141</v>
      </c>
      <c r="F47" s="2"/>
      <c r="G47" s="8">
        <v>11.69</v>
      </c>
      <c r="H47" s="2">
        <f t="shared" si="11"/>
        <v>27</v>
      </c>
      <c r="I47" s="8">
        <v>6.4</v>
      </c>
      <c r="J47" s="2">
        <f t="shared" si="12"/>
        <v>27</v>
      </c>
      <c r="K47" s="8">
        <v>1.83</v>
      </c>
      <c r="L47" s="2">
        <f t="shared" si="13"/>
        <v>27</v>
      </c>
      <c r="M47" s="2">
        <v>14.89</v>
      </c>
      <c r="N47" s="2">
        <f t="shared" si="14"/>
        <v>27</v>
      </c>
      <c r="O47" s="2">
        <v>93.12</v>
      </c>
      <c r="P47" s="2">
        <f t="shared" si="15"/>
        <v>25</v>
      </c>
      <c r="Q47" s="1">
        <f t="shared" si="16"/>
        <v>133</v>
      </c>
      <c r="R47" s="1">
        <f t="shared" si="17"/>
        <v>27</v>
      </c>
      <c r="S47" s="1">
        <v>14</v>
      </c>
    </row>
    <row r="48" spans="1:19" x14ac:dyDescent="0.3">
      <c r="A48" s="2">
        <v>76</v>
      </c>
      <c r="B48" s="2" t="s">
        <v>99</v>
      </c>
      <c r="C48" s="2">
        <v>2014</v>
      </c>
      <c r="D48" s="4" t="s">
        <v>127</v>
      </c>
      <c r="E48" s="2" t="s">
        <v>25</v>
      </c>
      <c r="F48" s="2"/>
      <c r="G48" s="8">
        <v>8.75</v>
      </c>
      <c r="H48" s="2">
        <f t="shared" si="11"/>
        <v>1</v>
      </c>
      <c r="I48" s="8">
        <v>21</v>
      </c>
      <c r="J48" s="2">
        <f t="shared" si="12"/>
        <v>2</v>
      </c>
      <c r="K48" s="8">
        <v>3.28</v>
      </c>
      <c r="L48" s="2">
        <f t="shared" si="13"/>
        <v>1</v>
      </c>
      <c r="M48" s="2">
        <v>9.75</v>
      </c>
      <c r="N48" s="2">
        <f t="shared" si="14"/>
        <v>1</v>
      </c>
      <c r="O48" s="2">
        <v>63.829999999999984</v>
      </c>
      <c r="P48" s="2">
        <f t="shared" si="15"/>
        <v>2</v>
      </c>
      <c r="Q48" s="1">
        <f t="shared" si="16"/>
        <v>7</v>
      </c>
      <c r="R48" s="1">
        <f t="shared" si="17"/>
        <v>1</v>
      </c>
      <c r="S48" s="1">
        <v>1</v>
      </c>
    </row>
    <row r="49" spans="1:19" x14ac:dyDescent="0.3">
      <c r="A49" s="2">
        <v>74</v>
      </c>
      <c r="B49" s="2" t="s">
        <v>88</v>
      </c>
      <c r="C49" s="2">
        <v>2015</v>
      </c>
      <c r="D49" s="4" t="s">
        <v>127</v>
      </c>
      <c r="E49" s="2" t="s">
        <v>86</v>
      </c>
      <c r="F49" s="2"/>
      <c r="G49" s="8">
        <v>8.82</v>
      </c>
      <c r="H49" s="2">
        <f t="shared" si="11"/>
        <v>2</v>
      </c>
      <c r="I49" s="8">
        <v>15.8</v>
      </c>
      <c r="J49" s="2">
        <f t="shared" si="12"/>
        <v>6</v>
      </c>
      <c r="K49" s="8">
        <v>2.85</v>
      </c>
      <c r="L49" s="2">
        <f t="shared" si="13"/>
        <v>4</v>
      </c>
      <c r="M49" s="2">
        <v>10</v>
      </c>
      <c r="N49" s="2">
        <f t="shared" si="14"/>
        <v>2</v>
      </c>
      <c r="O49" s="2">
        <v>63.300000000000011</v>
      </c>
      <c r="P49" s="2">
        <f t="shared" si="15"/>
        <v>1</v>
      </c>
      <c r="Q49" s="1">
        <f t="shared" si="16"/>
        <v>15</v>
      </c>
      <c r="R49" s="1">
        <f t="shared" si="17"/>
        <v>2</v>
      </c>
      <c r="S49" s="1">
        <v>2</v>
      </c>
    </row>
    <row r="50" spans="1:19" x14ac:dyDescent="0.3">
      <c r="A50" s="2">
        <v>64</v>
      </c>
      <c r="B50" s="2" t="s">
        <v>36</v>
      </c>
      <c r="C50" s="2">
        <v>2015</v>
      </c>
      <c r="D50" s="4" t="s">
        <v>127</v>
      </c>
      <c r="E50" s="2" t="s">
        <v>25</v>
      </c>
      <c r="F50" s="2" t="s">
        <v>37</v>
      </c>
      <c r="G50" s="8">
        <v>9.32</v>
      </c>
      <c r="H50" s="2">
        <f t="shared" si="11"/>
        <v>9</v>
      </c>
      <c r="I50" s="8">
        <v>14.6</v>
      </c>
      <c r="J50" s="2">
        <f t="shared" si="12"/>
        <v>8</v>
      </c>
      <c r="K50" s="8">
        <v>3.06</v>
      </c>
      <c r="L50" s="2">
        <f t="shared" si="13"/>
        <v>3</v>
      </c>
      <c r="M50" s="2">
        <v>11.33</v>
      </c>
      <c r="N50" s="2">
        <f t="shared" si="14"/>
        <v>14</v>
      </c>
      <c r="O50" s="2">
        <v>75.2</v>
      </c>
      <c r="P50" s="2">
        <f t="shared" si="15"/>
        <v>14</v>
      </c>
      <c r="Q50" s="1">
        <f t="shared" si="16"/>
        <v>48</v>
      </c>
      <c r="R50" s="1">
        <f t="shared" si="17"/>
        <v>8</v>
      </c>
      <c r="S50" s="1">
        <v>3</v>
      </c>
    </row>
    <row r="51" spans="1:19" x14ac:dyDescent="0.3">
      <c r="A51" s="2">
        <v>82</v>
      </c>
      <c r="B51" s="2" t="s">
        <v>108</v>
      </c>
      <c r="C51" s="2">
        <v>2014</v>
      </c>
      <c r="D51" s="4" t="s">
        <v>127</v>
      </c>
      <c r="E51" s="2" t="s">
        <v>25</v>
      </c>
      <c r="F51" s="2" t="s">
        <v>85</v>
      </c>
      <c r="G51" s="2">
        <v>9.56</v>
      </c>
      <c r="H51" s="2">
        <f t="shared" si="11"/>
        <v>12</v>
      </c>
      <c r="I51" s="8">
        <v>24</v>
      </c>
      <c r="J51" s="2">
        <f t="shared" si="12"/>
        <v>1</v>
      </c>
      <c r="K51" s="8">
        <v>2.79</v>
      </c>
      <c r="L51" s="2">
        <f t="shared" si="13"/>
        <v>6</v>
      </c>
      <c r="M51" s="2">
        <v>11.07</v>
      </c>
      <c r="N51" s="2">
        <f t="shared" si="14"/>
        <v>9</v>
      </c>
      <c r="O51" s="2">
        <v>79.889999999999986</v>
      </c>
      <c r="P51" s="2">
        <f t="shared" si="15"/>
        <v>20</v>
      </c>
      <c r="Q51" s="1">
        <f t="shared" si="16"/>
        <v>48</v>
      </c>
      <c r="R51" s="1">
        <f t="shared" si="17"/>
        <v>8</v>
      </c>
      <c r="S51" s="1">
        <v>3</v>
      </c>
    </row>
    <row r="52" spans="1:19" x14ac:dyDescent="0.3">
      <c r="A52" s="2">
        <v>75</v>
      </c>
      <c r="B52" s="2" t="s">
        <v>96</v>
      </c>
      <c r="C52" s="2">
        <v>2015</v>
      </c>
      <c r="D52" s="4" t="s">
        <v>127</v>
      </c>
      <c r="E52" s="2" t="s">
        <v>34</v>
      </c>
      <c r="F52" s="2"/>
      <c r="G52" s="8">
        <v>9.76</v>
      </c>
      <c r="H52" s="2">
        <f t="shared" si="11"/>
        <v>14</v>
      </c>
      <c r="I52" s="8">
        <v>16.3</v>
      </c>
      <c r="J52" s="2">
        <f t="shared" si="12"/>
        <v>4</v>
      </c>
      <c r="K52" s="8">
        <v>2.37</v>
      </c>
      <c r="L52" s="2">
        <f t="shared" si="13"/>
        <v>15</v>
      </c>
      <c r="M52" s="2">
        <v>11.15</v>
      </c>
      <c r="N52" s="2">
        <f t="shared" si="14"/>
        <v>10</v>
      </c>
      <c r="O52" s="2">
        <v>69.460000000000008</v>
      </c>
      <c r="P52" s="2">
        <f t="shared" si="15"/>
        <v>8</v>
      </c>
      <c r="Q52" s="1">
        <f t="shared" si="16"/>
        <v>51</v>
      </c>
      <c r="R52" s="1">
        <f t="shared" si="17"/>
        <v>10</v>
      </c>
      <c r="S52" s="1">
        <v>5</v>
      </c>
    </row>
    <row r="53" spans="1:19" x14ac:dyDescent="0.3">
      <c r="A53" s="2">
        <v>84</v>
      </c>
      <c r="B53" s="2" t="s">
        <v>110</v>
      </c>
      <c r="C53" s="2">
        <v>2014</v>
      </c>
      <c r="D53" s="4" t="s">
        <v>127</v>
      </c>
      <c r="E53" s="2" t="s">
        <v>25</v>
      </c>
      <c r="F53" s="2" t="s">
        <v>111</v>
      </c>
      <c r="G53" s="2">
        <v>9.27</v>
      </c>
      <c r="H53" s="2">
        <f t="shared" si="11"/>
        <v>8</v>
      </c>
      <c r="I53" s="8">
        <v>20.2</v>
      </c>
      <c r="J53" s="2">
        <f t="shared" si="12"/>
        <v>3</v>
      </c>
      <c r="K53" s="8">
        <v>2.16</v>
      </c>
      <c r="L53" s="2">
        <f t="shared" si="13"/>
        <v>19</v>
      </c>
      <c r="M53" s="2">
        <v>11.18</v>
      </c>
      <c r="N53" s="2">
        <f t="shared" si="14"/>
        <v>11</v>
      </c>
      <c r="O53" s="2">
        <v>70.649999999999977</v>
      </c>
      <c r="P53" s="2">
        <f t="shared" si="15"/>
        <v>10</v>
      </c>
      <c r="Q53" s="1">
        <f t="shared" si="16"/>
        <v>51</v>
      </c>
      <c r="R53" s="1">
        <f t="shared" si="17"/>
        <v>10</v>
      </c>
      <c r="S53" s="1">
        <v>5</v>
      </c>
    </row>
    <row r="54" spans="1:19" x14ac:dyDescent="0.3">
      <c r="A54" s="2">
        <v>83</v>
      </c>
      <c r="B54" s="2" t="s">
        <v>109</v>
      </c>
      <c r="C54" s="2">
        <v>2014</v>
      </c>
      <c r="D54" s="4" t="s">
        <v>127</v>
      </c>
      <c r="E54" s="2" t="s">
        <v>25</v>
      </c>
      <c r="F54" s="2"/>
      <c r="G54" s="2">
        <v>9.25</v>
      </c>
      <c r="H54" s="2">
        <f t="shared" si="11"/>
        <v>7</v>
      </c>
      <c r="I54" s="8">
        <v>11.2</v>
      </c>
      <c r="J54" s="2">
        <f t="shared" si="12"/>
        <v>12</v>
      </c>
      <c r="K54" s="8">
        <v>2.42</v>
      </c>
      <c r="L54" s="2">
        <f t="shared" si="13"/>
        <v>13</v>
      </c>
      <c r="M54" s="2">
        <v>10.94</v>
      </c>
      <c r="N54" s="2">
        <f t="shared" si="14"/>
        <v>8</v>
      </c>
      <c r="O54" s="2">
        <v>74.519999999999982</v>
      </c>
      <c r="P54" s="2">
        <f t="shared" si="15"/>
        <v>13</v>
      </c>
      <c r="Q54" s="1">
        <f t="shared" si="16"/>
        <v>53</v>
      </c>
      <c r="R54" s="1">
        <f t="shared" si="17"/>
        <v>12</v>
      </c>
      <c r="S54" s="1">
        <v>7</v>
      </c>
    </row>
    <row r="55" spans="1:19" x14ac:dyDescent="0.3">
      <c r="A55" s="2">
        <v>87</v>
      </c>
      <c r="B55" s="2" t="s">
        <v>135</v>
      </c>
      <c r="C55" s="2">
        <v>2014</v>
      </c>
      <c r="D55" s="4" t="s">
        <v>136</v>
      </c>
      <c r="E55" s="2" t="s">
        <v>25</v>
      </c>
      <c r="F55" s="2"/>
      <c r="G55" s="2">
        <v>9.6300000000000008</v>
      </c>
      <c r="H55" s="2">
        <f t="shared" si="11"/>
        <v>13</v>
      </c>
      <c r="I55" s="8">
        <v>15.6</v>
      </c>
      <c r="J55" s="2">
        <f t="shared" si="12"/>
        <v>7</v>
      </c>
      <c r="K55" s="8">
        <v>2.44</v>
      </c>
      <c r="L55" s="2">
        <f t="shared" si="13"/>
        <v>12</v>
      </c>
      <c r="M55" s="2">
        <v>11.26</v>
      </c>
      <c r="N55" s="2">
        <f t="shared" si="14"/>
        <v>12</v>
      </c>
      <c r="O55" s="2">
        <v>69.79000000000002</v>
      </c>
      <c r="P55" s="2">
        <f t="shared" si="15"/>
        <v>9</v>
      </c>
      <c r="Q55" s="1">
        <f t="shared" si="16"/>
        <v>53</v>
      </c>
      <c r="R55" s="1">
        <f t="shared" si="17"/>
        <v>12</v>
      </c>
      <c r="S55" s="1">
        <v>7</v>
      </c>
    </row>
    <row r="56" spans="1:19" x14ac:dyDescent="0.3">
      <c r="A56" s="2">
        <v>65</v>
      </c>
      <c r="B56" s="2" t="s">
        <v>41</v>
      </c>
      <c r="C56" s="2">
        <v>2015</v>
      </c>
      <c r="D56" s="4" t="s">
        <v>127</v>
      </c>
      <c r="E56" s="2" t="s">
        <v>25</v>
      </c>
      <c r="F56" s="2"/>
      <c r="G56" s="8">
        <v>10.09</v>
      </c>
      <c r="H56" s="2">
        <f t="shared" si="11"/>
        <v>18</v>
      </c>
      <c r="I56" s="8">
        <v>12.1</v>
      </c>
      <c r="J56" s="2">
        <f t="shared" si="12"/>
        <v>11</v>
      </c>
      <c r="K56" s="8">
        <v>2.81</v>
      </c>
      <c r="L56" s="2">
        <f t="shared" si="13"/>
        <v>5</v>
      </c>
      <c r="M56" s="2">
        <v>11.36</v>
      </c>
      <c r="N56" s="2">
        <f t="shared" si="14"/>
        <v>15</v>
      </c>
      <c r="O56" s="2">
        <v>77.16</v>
      </c>
      <c r="P56" s="2">
        <f t="shared" si="15"/>
        <v>16</v>
      </c>
      <c r="Q56" s="1">
        <f t="shared" si="16"/>
        <v>65</v>
      </c>
      <c r="R56" s="1">
        <f t="shared" si="17"/>
        <v>14</v>
      </c>
      <c r="S56" s="1">
        <v>9</v>
      </c>
    </row>
    <row r="57" spans="1:19" x14ac:dyDescent="0.3">
      <c r="A57" s="2">
        <v>71</v>
      </c>
      <c r="B57" s="2" t="s">
        <v>57</v>
      </c>
      <c r="C57" s="2">
        <v>2014</v>
      </c>
      <c r="D57" s="4" t="s">
        <v>127</v>
      </c>
      <c r="E57" s="9" t="s">
        <v>120</v>
      </c>
      <c r="F57" s="9" t="s">
        <v>121</v>
      </c>
      <c r="G57" s="10">
        <v>9.93</v>
      </c>
      <c r="H57" s="2">
        <f t="shared" si="11"/>
        <v>15</v>
      </c>
      <c r="I57" s="8">
        <v>7.6</v>
      </c>
      <c r="J57" s="2">
        <f t="shared" si="12"/>
        <v>23</v>
      </c>
      <c r="K57" s="8">
        <v>2.23</v>
      </c>
      <c r="L57" s="2">
        <f t="shared" si="13"/>
        <v>17</v>
      </c>
      <c r="M57" s="2">
        <v>11.75</v>
      </c>
      <c r="N57" s="2">
        <f t="shared" si="14"/>
        <v>18</v>
      </c>
      <c r="O57" s="2">
        <v>69.259999999999991</v>
      </c>
      <c r="P57" s="2">
        <f t="shared" si="15"/>
        <v>7</v>
      </c>
      <c r="Q57" s="1">
        <f t="shared" si="16"/>
        <v>80</v>
      </c>
      <c r="R57" s="1">
        <f t="shared" si="17"/>
        <v>18</v>
      </c>
      <c r="S57" s="1">
        <v>10</v>
      </c>
    </row>
    <row r="58" spans="1:19" x14ac:dyDescent="0.3">
      <c r="A58" s="2">
        <v>73</v>
      </c>
      <c r="B58" s="2" t="s">
        <v>75</v>
      </c>
      <c r="C58" s="2">
        <v>2014</v>
      </c>
      <c r="D58" s="4" t="s">
        <v>127</v>
      </c>
      <c r="E58" s="2" t="s">
        <v>25</v>
      </c>
      <c r="F58" s="2"/>
      <c r="G58" s="8">
        <v>11.07</v>
      </c>
      <c r="H58" s="2">
        <f t="shared" si="11"/>
        <v>25</v>
      </c>
      <c r="I58" s="8">
        <v>10.199999999999999</v>
      </c>
      <c r="J58" s="2">
        <f t="shared" si="12"/>
        <v>16</v>
      </c>
      <c r="K58" s="8">
        <v>2.12</v>
      </c>
      <c r="L58" s="2">
        <f t="shared" si="13"/>
        <v>20</v>
      </c>
      <c r="M58" s="2">
        <v>13.51</v>
      </c>
      <c r="N58" s="2">
        <f t="shared" si="14"/>
        <v>26</v>
      </c>
      <c r="O58" s="2">
        <v>87.889999999999986</v>
      </c>
      <c r="P58" s="2">
        <f t="shared" si="15"/>
        <v>24</v>
      </c>
      <c r="Q58" s="1">
        <f t="shared" si="16"/>
        <v>111</v>
      </c>
      <c r="R58" s="1">
        <f t="shared" si="17"/>
        <v>23</v>
      </c>
      <c r="S58" s="1">
        <v>11</v>
      </c>
    </row>
    <row r="59" spans="1:19" x14ac:dyDescent="0.3">
      <c r="A59" s="2">
        <v>78</v>
      </c>
      <c r="B59" s="2" t="s">
        <v>102</v>
      </c>
      <c r="C59" s="2">
        <v>2015</v>
      </c>
      <c r="D59" s="4" t="s">
        <v>127</v>
      </c>
      <c r="E59" s="2" t="s">
        <v>25</v>
      </c>
      <c r="F59" s="2"/>
      <c r="G59" s="2">
        <v>11.5</v>
      </c>
      <c r="H59" s="2">
        <f t="shared" si="11"/>
        <v>26</v>
      </c>
      <c r="I59" s="8">
        <v>9.1999999999999993</v>
      </c>
      <c r="J59" s="2">
        <f t="shared" si="12"/>
        <v>19</v>
      </c>
      <c r="K59" s="8">
        <v>2.08</v>
      </c>
      <c r="L59" s="2">
        <f t="shared" si="13"/>
        <v>23</v>
      </c>
      <c r="M59" s="2">
        <v>12.87</v>
      </c>
      <c r="N59" s="2">
        <f t="shared" si="14"/>
        <v>24</v>
      </c>
      <c r="O59" s="2">
        <v>99.470000000000027</v>
      </c>
      <c r="P59" s="2">
        <f t="shared" si="15"/>
        <v>26</v>
      </c>
      <c r="Q59" s="1">
        <f t="shared" si="16"/>
        <v>118</v>
      </c>
      <c r="R59" s="1">
        <f t="shared" si="17"/>
        <v>25</v>
      </c>
      <c r="S59" s="1">
        <v>12</v>
      </c>
    </row>
    <row r="60" spans="1:19" x14ac:dyDescent="0.3">
      <c r="A60" s="2">
        <v>79</v>
      </c>
      <c r="B60" s="2" t="s">
        <v>103</v>
      </c>
      <c r="C60" s="2">
        <v>2014</v>
      </c>
      <c r="D60" s="4" t="s">
        <v>127</v>
      </c>
      <c r="E60" s="2" t="s">
        <v>25</v>
      </c>
      <c r="F60" s="2"/>
      <c r="G60" s="2">
        <v>10.82</v>
      </c>
      <c r="H60" s="2">
        <f t="shared" si="11"/>
        <v>23</v>
      </c>
      <c r="I60" s="8">
        <v>7.9</v>
      </c>
      <c r="J60" s="2">
        <f t="shared" si="12"/>
        <v>20</v>
      </c>
      <c r="K60" s="8">
        <v>1.96</v>
      </c>
      <c r="L60" s="2">
        <f t="shared" si="13"/>
        <v>26</v>
      </c>
      <c r="M60" s="2">
        <v>12.57</v>
      </c>
      <c r="N60" s="2">
        <f t="shared" si="14"/>
        <v>23</v>
      </c>
      <c r="O60" s="2">
        <v>122.15999999999997</v>
      </c>
      <c r="P60" s="2">
        <f t="shared" si="15"/>
        <v>27</v>
      </c>
      <c r="Q60" s="1">
        <f t="shared" si="16"/>
        <v>119</v>
      </c>
      <c r="R60" s="1">
        <f t="shared" si="17"/>
        <v>26</v>
      </c>
      <c r="S60" s="1">
        <v>13</v>
      </c>
    </row>
  </sheetData>
  <autoFilter ref="A33:X60" xr:uid="{00000000-0001-0000-0200-000000000000}">
    <filterColumn colId="6" showButton="0"/>
    <filterColumn colId="8" showButton="0"/>
    <filterColumn colId="10" showButton="0"/>
    <filterColumn colId="12" showButton="0"/>
    <filterColumn colId="14" showButton="0"/>
  </autoFilter>
  <sortState xmlns:xlrd2="http://schemas.microsoft.com/office/spreadsheetml/2017/richdata2" ref="A34:S60">
    <sortCondition ref="D34:D60"/>
    <sortCondition ref="R34:R60"/>
  </sortState>
  <mergeCells count="10">
    <mergeCell ref="G3:H3"/>
    <mergeCell ref="I3:J3"/>
    <mergeCell ref="K3:L3"/>
    <mergeCell ref="M3:N3"/>
    <mergeCell ref="O3:P3"/>
    <mergeCell ref="G33:H33"/>
    <mergeCell ref="I33:J33"/>
    <mergeCell ref="K33:L33"/>
    <mergeCell ref="M33:N33"/>
    <mergeCell ref="O33:P33"/>
  </mergeCells>
  <pageMargins left="0.31496062992125984" right="0.31496062992125984" top="0.78740157480314965" bottom="0.78740157480314965" header="0.31496062992125984" footer="0.31496062992125984"/>
  <pageSetup paperSize="9"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36"/>
  <sheetViews>
    <sheetView topLeftCell="A10" workbookViewId="0">
      <selection activeCell="S18" sqref="S18"/>
    </sheetView>
  </sheetViews>
  <sheetFormatPr defaultRowHeight="14.4" x14ac:dyDescent="0.3"/>
  <cols>
    <col min="1" max="1" width="5.44140625" customWidth="1"/>
    <col min="2" max="2" width="17" customWidth="1"/>
    <col min="3" max="3" width="6.6640625" customWidth="1"/>
    <col min="4" max="4" width="5.33203125" customWidth="1"/>
    <col min="5" max="5" width="9.88671875" customWidth="1"/>
    <col min="6" max="6" width="15.33203125" customWidth="1"/>
    <col min="7" max="7" width="7.6640625" customWidth="1"/>
    <col min="8" max="8" width="4.33203125" customWidth="1"/>
    <col min="9" max="9" width="6.6640625" customWidth="1"/>
    <col min="10" max="10" width="3" bestFit="1" customWidth="1"/>
    <col min="11" max="11" width="7" customWidth="1"/>
    <col min="12" max="12" width="3" bestFit="1" customWidth="1"/>
    <col min="13" max="13" width="7.44140625" customWidth="1"/>
    <col min="14" max="14" width="3" bestFit="1" customWidth="1"/>
    <col min="15" max="15" width="8.33203125" customWidth="1"/>
    <col min="16" max="16" width="3" bestFit="1" customWidth="1"/>
    <col min="17" max="17" width="7.6640625" bestFit="1" customWidth="1"/>
    <col min="18" max="18" width="6.5546875" bestFit="1" customWidth="1"/>
    <col min="19" max="19" width="6.44140625" customWidth="1"/>
  </cols>
  <sheetData>
    <row r="1" spans="1:25" ht="18" x14ac:dyDescent="0.35">
      <c r="A1" s="5" t="s">
        <v>29</v>
      </c>
    </row>
    <row r="3" spans="1:25" x14ac:dyDescent="0.3">
      <c r="A3" s="3" t="s">
        <v>0</v>
      </c>
      <c r="B3" s="3" t="s">
        <v>1</v>
      </c>
      <c r="C3" s="3" t="s">
        <v>2</v>
      </c>
      <c r="D3" s="3" t="s">
        <v>12</v>
      </c>
      <c r="E3" s="3" t="s">
        <v>3</v>
      </c>
      <c r="F3" s="3" t="s">
        <v>4</v>
      </c>
      <c r="G3" s="13" t="s">
        <v>5</v>
      </c>
      <c r="H3" s="13"/>
      <c r="I3" s="13" t="s">
        <v>6</v>
      </c>
      <c r="J3" s="13"/>
      <c r="K3" s="13" t="s">
        <v>7</v>
      </c>
      <c r="L3" s="13"/>
      <c r="M3" s="13" t="s">
        <v>8</v>
      </c>
      <c r="N3" s="13"/>
      <c r="O3" s="13" t="s">
        <v>24</v>
      </c>
      <c r="P3" s="13"/>
      <c r="Q3" s="3" t="s">
        <v>10</v>
      </c>
      <c r="R3" s="3" t="s">
        <v>11</v>
      </c>
      <c r="S3" s="3" t="s">
        <v>21</v>
      </c>
      <c r="U3" s="12" t="s">
        <v>158</v>
      </c>
      <c r="V3" s="12" t="s">
        <v>159</v>
      </c>
      <c r="W3" s="12" t="s">
        <v>160</v>
      </c>
      <c r="X3" s="12" t="s">
        <v>161</v>
      </c>
      <c r="Y3" s="12" t="s">
        <v>162</v>
      </c>
    </row>
    <row r="4" spans="1:25" x14ac:dyDescent="0.3">
      <c r="A4" s="2">
        <v>91</v>
      </c>
      <c r="B4" s="2" t="s">
        <v>42</v>
      </c>
      <c r="C4" s="2">
        <v>2013</v>
      </c>
      <c r="D4" s="4" t="s">
        <v>129</v>
      </c>
      <c r="E4" s="2" t="s">
        <v>25</v>
      </c>
      <c r="F4" s="2"/>
      <c r="G4" s="8">
        <v>9.1199999999999992</v>
      </c>
      <c r="H4" s="2">
        <f>RANK(G4,$G$4:$G$18,1)</f>
        <v>11</v>
      </c>
      <c r="I4" s="8">
        <v>19.100000000000001</v>
      </c>
      <c r="J4" s="2">
        <f>RANK(I4,$I$4:$I$18,0)</f>
        <v>7</v>
      </c>
      <c r="K4" s="8">
        <v>3.13</v>
      </c>
      <c r="L4" s="2">
        <f>RANK(K4,$K$4:$K$18,0)</f>
        <v>6</v>
      </c>
      <c r="M4" s="2">
        <v>10.119999999999999</v>
      </c>
      <c r="N4" s="2">
        <f>RANK(M4,$M$4:$M$18,1)</f>
        <v>11</v>
      </c>
      <c r="O4" s="2">
        <f>Y4</f>
        <v>89.8</v>
      </c>
      <c r="P4" s="2">
        <f>RANK(O4,$O$4:$O$18,1)</f>
        <v>12</v>
      </c>
      <c r="Q4" s="1">
        <f t="shared" ref="Q4:Q18" si="0">H4+J4+L4+N4+P4</f>
        <v>47</v>
      </c>
      <c r="R4" s="1">
        <f>RANK(Q4,$Q$4:$Q$18,1)</f>
        <v>8</v>
      </c>
      <c r="S4" s="1"/>
      <c r="U4">
        <v>60</v>
      </c>
      <c r="V4">
        <v>29.8</v>
      </c>
      <c r="Y4">
        <f>U4+V4</f>
        <v>89.8</v>
      </c>
    </row>
    <row r="5" spans="1:25" x14ac:dyDescent="0.3">
      <c r="A5" s="2">
        <v>92</v>
      </c>
      <c r="B5" s="9" t="s">
        <v>122</v>
      </c>
      <c r="C5" s="2">
        <v>2012</v>
      </c>
      <c r="D5" s="4" t="s">
        <v>130</v>
      </c>
      <c r="E5" s="2" t="s">
        <v>34</v>
      </c>
      <c r="F5" s="2"/>
      <c r="G5" s="8">
        <v>8.8699999999999992</v>
      </c>
      <c r="H5" s="2">
        <f t="shared" ref="H5:H18" si="1">RANK(G5,$G$4:$G$18,1)</f>
        <v>8</v>
      </c>
      <c r="I5" s="8">
        <v>17.2</v>
      </c>
      <c r="J5" s="2">
        <f t="shared" ref="J5:J18" si="2">RANK(I5,$I$4:$I$18,0)</f>
        <v>9</v>
      </c>
      <c r="K5" s="8">
        <v>2.85</v>
      </c>
      <c r="L5" s="2">
        <f t="shared" ref="L5:L18" si="3">RANK(K5,$K$4:$K$18,0)</f>
        <v>10</v>
      </c>
      <c r="M5" s="2">
        <v>10.07</v>
      </c>
      <c r="N5" s="2">
        <f t="shared" ref="N5:N18" si="4">RANK(M5,$M$4:$M$18,1)</f>
        <v>10</v>
      </c>
      <c r="O5" s="2">
        <f t="shared" ref="O5:P18" si="5">Y5</f>
        <v>86.73</v>
      </c>
      <c r="P5" s="2">
        <f t="shared" ref="P5:P18" si="6">RANK(O5,$O$4:$O$18,1)</f>
        <v>10</v>
      </c>
      <c r="Q5" s="1">
        <f t="shared" si="0"/>
        <v>47</v>
      </c>
      <c r="R5" s="1">
        <f t="shared" ref="R5:R18" si="7">RANK(Q5,$Q$4:$Q$18,1)</f>
        <v>8</v>
      </c>
      <c r="S5" s="1"/>
      <c r="U5">
        <v>60</v>
      </c>
      <c r="V5">
        <v>26.73</v>
      </c>
      <c r="Y5">
        <f t="shared" ref="Y5:Y18" si="8">U5+V5</f>
        <v>86.73</v>
      </c>
    </row>
    <row r="6" spans="1:25" x14ac:dyDescent="0.3">
      <c r="A6" s="2">
        <v>93</v>
      </c>
      <c r="B6" s="2" t="s">
        <v>51</v>
      </c>
      <c r="C6" s="2">
        <v>2012</v>
      </c>
      <c r="D6" s="4" t="s">
        <v>130</v>
      </c>
      <c r="E6" s="2" t="s">
        <v>25</v>
      </c>
      <c r="F6" s="2"/>
      <c r="G6" s="8">
        <v>10.130000000000001</v>
      </c>
      <c r="H6" s="2">
        <f t="shared" si="1"/>
        <v>15</v>
      </c>
      <c r="I6" s="8">
        <v>12.2</v>
      </c>
      <c r="J6" s="2">
        <f t="shared" si="2"/>
        <v>14</v>
      </c>
      <c r="K6" s="8">
        <v>2.5</v>
      </c>
      <c r="L6" s="2">
        <f t="shared" si="3"/>
        <v>15</v>
      </c>
      <c r="M6" s="2">
        <v>12.13</v>
      </c>
      <c r="N6" s="2">
        <f t="shared" si="4"/>
        <v>15</v>
      </c>
      <c r="O6" s="2">
        <f t="shared" si="5"/>
        <v>121.33</v>
      </c>
      <c r="P6" s="2">
        <f t="shared" si="6"/>
        <v>15</v>
      </c>
      <c r="Q6" s="1">
        <f t="shared" si="0"/>
        <v>74</v>
      </c>
      <c r="R6" s="1">
        <f t="shared" si="7"/>
        <v>15</v>
      </c>
      <c r="S6" s="1"/>
      <c r="U6">
        <v>60</v>
      </c>
      <c r="V6">
        <v>61.33</v>
      </c>
      <c r="Y6">
        <f t="shared" si="8"/>
        <v>121.33</v>
      </c>
    </row>
    <row r="7" spans="1:25" ht="15" customHeight="1" x14ac:dyDescent="0.3">
      <c r="A7" s="2">
        <v>94</v>
      </c>
      <c r="B7" s="2" t="s">
        <v>54</v>
      </c>
      <c r="C7" s="2">
        <v>2012</v>
      </c>
      <c r="D7" s="4" t="s">
        <v>130</v>
      </c>
      <c r="E7" s="2" t="s">
        <v>25</v>
      </c>
      <c r="F7" s="2"/>
      <c r="G7" s="8">
        <v>9.18</v>
      </c>
      <c r="H7" s="2">
        <f t="shared" si="1"/>
        <v>12</v>
      </c>
      <c r="I7" s="8">
        <v>19.3</v>
      </c>
      <c r="J7" s="2">
        <f t="shared" si="2"/>
        <v>6</v>
      </c>
      <c r="K7" s="8">
        <v>2.71</v>
      </c>
      <c r="L7" s="2">
        <f t="shared" si="3"/>
        <v>14</v>
      </c>
      <c r="M7" s="2">
        <v>9.75</v>
      </c>
      <c r="N7" s="2">
        <f t="shared" si="4"/>
        <v>8</v>
      </c>
      <c r="O7" s="2">
        <f t="shared" si="5"/>
        <v>103</v>
      </c>
      <c r="P7" s="2">
        <f t="shared" si="6"/>
        <v>14</v>
      </c>
      <c r="Q7" s="1">
        <f t="shared" si="0"/>
        <v>54</v>
      </c>
      <c r="R7" s="1">
        <f t="shared" si="7"/>
        <v>12</v>
      </c>
      <c r="S7" s="1"/>
      <c r="U7">
        <v>60</v>
      </c>
      <c r="V7">
        <v>43</v>
      </c>
      <c r="Y7">
        <f t="shared" si="8"/>
        <v>103</v>
      </c>
    </row>
    <row r="8" spans="1:25" x14ac:dyDescent="0.3">
      <c r="A8" s="2">
        <v>97</v>
      </c>
      <c r="B8" s="2" t="s">
        <v>67</v>
      </c>
      <c r="C8" s="2">
        <v>2013</v>
      </c>
      <c r="D8" s="4" t="s">
        <v>130</v>
      </c>
      <c r="E8" s="2" t="s">
        <v>25</v>
      </c>
      <c r="F8" s="2" t="s">
        <v>85</v>
      </c>
      <c r="G8" s="8">
        <v>9.33</v>
      </c>
      <c r="H8" s="2">
        <f t="shared" si="1"/>
        <v>14</v>
      </c>
      <c r="I8" s="8">
        <v>13.1</v>
      </c>
      <c r="J8" s="2">
        <f t="shared" si="2"/>
        <v>12</v>
      </c>
      <c r="K8" s="8">
        <v>2.74</v>
      </c>
      <c r="L8" s="2">
        <f t="shared" si="3"/>
        <v>13</v>
      </c>
      <c r="M8" s="2">
        <v>10.58</v>
      </c>
      <c r="N8" s="2">
        <f t="shared" si="4"/>
        <v>12</v>
      </c>
      <c r="O8" s="2">
        <f t="shared" si="5"/>
        <v>91.23</v>
      </c>
      <c r="P8" s="2">
        <f t="shared" si="6"/>
        <v>13</v>
      </c>
      <c r="Q8" s="1">
        <f t="shared" si="0"/>
        <v>64</v>
      </c>
      <c r="R8" s="1">
        <f t="shared" si="7"/>
        <v>14</v>
      </c>
      <c r="S8" s="1"/>
      <c r="U8">
        <v>60</v>
      </c>
      <c r="V8">
        <v>31.23</v>
      </c>
      <c r="Y8">
        <f t="shared" si="8"/>
        <v>91.23</v>
      </c>
    </row>
    <row r="9" spans="1:25" x14ac:dyDescent="0.3">
      <c r="A9" s="2">
        <v>98</v>
      </c>
      <c r="B9" s="2" t="s">
        <v>71</v>
      </c>
      <c r="C9" s="2">
        <v>2012</v>
      </c>
      <c r="D9" s="4" t="s">
        <v>129</v>
      </c>
      <c r="E9" s="2" t="s">
        <v>60</v>
      </c>
      <c r="F9" s="2"/>
      <c r="G9" s="8">
        <v>8.6300000000000008</v>
      </c>
      <c r="H9" s="2">
        <f t="shared" si="1"/>
        <v>6</v>
      </c>
      <c r="I9" s="8">
        <v>23.9</v>
      </c>
      <c r="J9" s="2">
        <f t="shared" si="2"/>
        <v>4</v>
      </c>
      <c r="K9" s="8">
        <v>3.83</v>
      </c>
      <c r="L9" s="2">
        <f t="shared" si="3"/>
        <v>2</v>
      </c>
      <c r="M9" s="2">
        <v>9.44</v>
      </c>
      <c r="N9" s="2">
        <f t="shared" si="4"/>
        <v>6</v>
      </c>
      <c r="O9" s="2">
        <f t="shared" si="5"/>
        <v>83</v>
      </c>
      <c r="P9" s="2">
        <f t="shared" si="6"/>
        <v>5</v>
      </c>
      <c r="Q9" s="1">
        <f t="shared" si="0"/>
        <v>23</v>
      </c>
      <c r="R9" s="1">
        <f t="shared" si="7"/>
        <v>5</v>
      </c>
      <c r="S9" s="1"/>
      <c r="U9">
        <v>60</v>
      </c>
      <c r="V9">
        <v>23</v>
      </c>
      <c r="Y9">
        <f t="shared" si="8"/>
        <v>83</v>
      </c>
    </row>
    <row r="10" spans="1:25" x14ac:dyDescent="0.3">
      <c r="A10" s="2">
        <v>99</v>
      </c>
      <c r="B10" s="2" t="s">
        <v>72</v>
      </c>
      <c r="C10" s="2">
        <v>2012</v>
      </c>
      <c r="D10" s="4" t="s">
        <v>130</v>
      </c>
      <c r="E10" s="2" t="s">
        <v>56</v>
      </c>
      <c r="F10" s="2"/>
      <c r="G10" s="8">
        <v>8.18</v>
      </c>
      <c r="H10" s="2">
        <f t="shared" si="1"/>
        <v>4</v>
      </c>
      <c r="I10" s="8">
        <v>26.9</v>
      </c>
      <c r="J10" s="2">
        <f t="shared" si="2"/>
        <v>2</v>
      </c>
      <c r="K10" s="8">
        <v>3.36</v>
      </c>
      <c r="L10" s="2">
        <f t="shared" si="3"/>
        <v>5</v>
      </c>
      <c r="M10" s="2">
        <v>9.1199999999999992</v>
      </c>
      <c r="N10" s="2">
        <f t="shared" si="4"/>
        <v>2</v>
      </c>
      <c r="O10" s="2">
        <f t="shared" si="5"/>
        <v>81.33</v>
      </c>
      <c r="P10" s="2">
        <f t="shared" si="6"/>
        <v>4</v>
      </c>
      <c r="Q10" s="1">
        <f t="shared" si="0"/>
        <v>17</v>
      </c>
      <c r="R10" s="1">
        <f t="shared" si="7"/>
        <v>3</v>
      </c>
      <c r="S10" s="1"/>
      <c r="U10">
        <v>60</v>
      </c>
      <c r="V10">
        <v>21.33</v>
      </c>
      <c r="Y10">
        <f t="shared" si="8"/>
        <v>81.33</v>
      </c>
    </row>
    <row r="11" spans="1:25" x14ac:dyDescent="0.3">
      <c r="A11" s="2">
        <v>100</v>
      </c>
      <c r="B11" s="2" t="s">
        <v>76</v>
      </c>
      <c r="C11" s="2">
        <v>2013</v>
      </c>
      <c r="D11" s="4" t="s">
        <v>130</v>
      </c>
      <c r="E11" s="2" t="s">
        <v>25</v>
      </c>
      <c r="F11" s="2"/>
      <c r="G11" s="8">
        <v>8.75</v>
      </c>
      <c r="H11" s="2">
        <f t="shared" si="1"/>
        <v>7</v>
      </c>
      <c r="I11" s="8">
        <v>12.7</v>
      </c>
      <c r="J11" s="2">
        <f t="shared" si="2"/>
        <v>13</v>
      </c>
      <c r="K11" s="8">
        <v>2.87</v>
      </c>
      <c r="L11" s="2">
        <f t="shared" si="3"/>
        <v>9</v>
      </c>
      <c r="M11" s="2">
        <v>9.94</v>
      </c>
      <c r="N11" s="2">
        <f t="shared" si="4"/>
        <v>9</v>
      </c>
      <c r="O11" s="2">
        <f t="shared" si="5"/>
        <v>83.45</v>
      </c>
      <c r="P11" s="2">
        <f t="shared" si="6"/>
        <v>8</v>
      </c>
      <c r="Q11" s="1">
        <f t="shared" si="0"/>
        <v>46</v>
      </c>
      <c r="R11" s="1">
        <f t="shared" si="7"/>
        <v>7</v>
      </c>
      <c r="S11" s="1"/>
      <c r="U11">
        <v>60</v>
      </c>
      <c r="V11">
        <v>23.45</v>
      </c>
      <c r="Y11">
        <f t="shared" si="8"/>
        <v>83.45</v>
      </c>
    </row>
    <row r="12" spans="1:25" x14ac:dyDescent="0.3">
      <c r="A12" s="2">
        <v>101</v>
      </c>
      <c r="B12" s="2" t="s">
        <v>82</v>
      </c>
      <c r="C12" s="2">
        <v>2013</v>
      </c>
      <c r="D12" s="4" t="s">
        <v>129</v>
      </c>
      <c r="E12" s="2" t="s">
        <v>33</v>
      </c>
      <c r="F12" s="2" t="s">
        <v>83</v>
      </c>
      <c r="G12" s="8">
        <v>8.26</v>
      </c>
      <c r="H12" s="2">
        <f t="shared" si="1"/>
        <v>5</v>
      </c>
      <c r="I12" s="8">
        <v>21.8</v>
      </c>
      <c r="J12" s="2">
        <f t="shared" si="2"/>
        <v>5</v>
      </c>
      <c r="K12" s="8">
        <v>3.5</v>
      </c>
      <c r="L12" s="2">
        <f t="shared" si="3"/>
        <v>3</v>
      </c>
      <c r="M12" s="2">
        <v>9.2200000000000006</v>
      </c>
      <c r="N12" s="2">
        <f t="shared" si="4"/>
        <v>4</v>
      </c>
      <c r="O12" s="2">
        <f t="shared" si="5"/>
        <v>78</v>
      </c>
      <c r="P12" s="2">
        <f t="shared" si="6"/>
        <v>2</v>
      </c>
      <c r="Q12" s="1">
        <f t="shared" si="0"/>
        <v>19</v>
      </c>
      <c r="R12" s="1">
        <f t="shared" si="7"/>
        <v>4</v>
      </c>
      <c r="S12" s="1"/>
      <c r="U12">
        <v>60</v>
      </c>
      <c r="V12">
        <v>18</v>
      </c>
      <c r="Y12">
        <f t="shared" si="8"/>
        <v>78</v>
      </c>
    </row>
    <row r="13" spans="1:25" x14ac:dyDescent="0.3">
      <c r="A13" s="2">
        <v>102</v>
      </c>
      <c r="B13" s="2" t="s">
        <v>91</v>
      </c>
      <c r="C13" s="2">
        <v>2012</v>
      </c>
      <c r="D13" s="4" t="s">
        <v>129</v>
      </c>
      <c r="E13" s="2" t="s">
        <v>40</v>
      </c>
      <c r="F13" s="2" t="s">
        <v>90</v>
      </c>
      <c r="G13" s="8">
        <v>8.06</v>
      </c>
      <c r="H13" s="2">
        <f t="shared" si="1"/>
        <v>3</v>
      </c>
      <c r="I13" s="8">
        <v>26.9</v>
      </c>
      <c r="J13" s="2">
        <f t="shared" si="2"/>
        <v>2</v>
      </c>
      <c r="K13" s="8">
        <v>3.37</v>
      </c>
      <c r="L13" s="2">
        <f t="shared" si="3"/>
        <v>4</v>
      </c>
      <c r="M13" s="2">
        <v>9.1199999999999992</v>
      </c>
      <c r="N13" s="2">
        <f t="shared" si="4"/>
        <v>2</v>
      </c>
      <c r="O13" s="2">
        <f t="shared" si="5"/>
        <v>78</v>
      </c>
      <c r="P13" s="2">
        <f t="shared" si="6"/>
        <v>2</v>
      </c>
      <c r="Q13" s="1">
        <f t="shared" si="0"/>
        <v>13</v>
      </c>
      <c r="R13" s="1">
        <f t="shared" si="7"/>
        <v>1</v>
      </c>
      <c r="S13" s="1"/>
      <c r="U13">
        <v>60</v>
      </c>
      <c r="V13">
        <v>18</v>
      </c>
      <c r="Y13">
        <f t="shared" si="8"/>
        <v>78</v>
      </c>
    </row>
    <row r="14" spans="1:25" x14ac:dyDescent="0.3">
      <c r="A14" s="2">
        <v>103</v>
      </c>
      <c r="B14" s="2" t="s">
        <v>95</v>
      </c>
      <c r="C14" s="2">
        <v>2012</v>
      </c>
      <c r="D14" s="4" t="s">
        <v>129</v>
      </c>
      <c r="E14" s="2" t="s">
        <v>25</v>
      </c>
      <c r="F14" s="2"/>
      <c r="G14" s="8">
        <v>8.0500000000000007</v>
      </c>
      <c r="H14" s="2">
        <f t="shared" si="1"/>
        <v>2</v>
      </c>
      <c r="I14" s="8">
        <v>27.3</v>
      </c>
      <c r="J14" s="2">
        <f t="shared" si="2"/>
        <v>1</v>
      </c>
      <c r="K14" s="8">
        <v>3.09</v>
      </c>
      <c r="L14" s="2">
        <f t="shared" si="3"/>
        <v>7</v>
      </c>
      <c r="M14" s="2">
        <v>9.25</v>
      </c>
      <c r="N14" s="2">
        <f t="shared" si="4"/>
        <v>5</v>
      </c>
      <c r="O14" s="2">
        <f t="shared" si="5"/>
        <v>84.24</v>
      </c>
      <c r="P14" s="2">
        <f t="shared" si="6"/>
        <v>9</v>
      </c>
      <c r="Q14" s="1">
        <f t="shared" si="0"/>
        <v>24</v>
      </c>
      <c r="R14" s="1">
        <f t="shared" si="7"/>
        <v>6</v>
      </c>
      <c r="S14" s="1"/>
      <c r="U14">
        <v>60</v>
      </c>
      <c r="V14">
        <v>24.24</v>
      </c>
      <c r="Y14">
        <f t="shared" si="8"/>
        <v>84.24</v>
      </c>
    </row>
    <row r="15" spans="1:25" x14ac:dyDescent="0.3">
      <c r="A15" s="2">
        <v>105</v>
      </c>
      <c r="B15" s="2" t="s">
        <v>107</v>
      </c>
      <c r="C15" s="2">
        <v>2012</v>
      </c>
      <c r="D15" s="4" t="s">
        <v>130</v>
      </c>
      <c r="E15" s="2" t="s">
        <v>40</v>
      </c>
      <c r="F15" s="2"/>
      <c r="G15" s="8">
        <v>7.7</v>
      </c>
      <c r="H15" s="2">
        <f t="shared" si="1"/>
        <v>1</v>
      </c>
      <c r="I15" s="8">
        <v>16.399999999999999</v>
      </c>
      <c r="J15" s="2">
        <f t="shared" si="2"/>
        <v>10</v>
      </c>
      <c r="K15" s="8">
        <v>4.08</v>
      </c>
      <c r="L15" s="2">
        <f t="shared" si="3"/>
        <v>1</v>
      </c>
      <c r="M15" s="2">
        <v>8.43</v>
      </c>
      <c r="N15" s="2">
        <f t="shared" si="4"/>
        <v>1</v>
      </c>
      <c r="O15" s="2">
        <f t="shared" si="5"/>
        <v>76.5</v>
      </c>
      <c r="P15" s="2">
        <f t="shared" si="6"/>
        <v>1</v>
      </c>
      <c r="Q15" s="1">
        <f t="shared" si="0"/>
        <v>14</v>
      </c>
      <c r="R15" s="1">
        <f t="shared" si="7"/>
        <v>2</v>
      </c>
      <c r="S15" s="1"/>
      <c r="U15">
        <v>60</v>
      </c>
      <c r="V15">
        <v>16.5</v>
      </c>
      <c r="Y15">
        <f t="shared" si="8"/>
        <v>76.5</v>
      </c>
    </row>
    <row r="16" spans="1:25" x14ac:dyDescent="0.3">
      <c r="A16" s="2">
        <v>106</v>
      </c>
      <c r="B16" s="2" t="s">
        <v>153</v>
      </c>
      <c r="C16" s="2">
        <v>2013</v>
      </c>
      <c r="D16" s="4" t="s">
        <v>130</v>
      </c>
      <c r="E16" s="2" t="s">
        <v>137</v>
      </c>
      <c r="F16" s="2"/>
      <c r="G16" s="8">
        <v>8.9700000000000006</v>
      </c>
      <c r="H16" s="2">
        <f t="shared" si="1"/>
        <v>10</v>
      </c>
      <c r="I16" s="8">
        <v>11.5</v>
      </c>
      <c r="J16" s="2">
        <f t="shared" si="2"/>
        <v>15</v>
      </c>
      <c r="K16" s="8">
        <v>2.75</v>
      </c>
      <c r="L16" s="2">
        <f t="shared" si="3"/>
        <v>12</v>
      </c>
      <c r="M16" s="2">
        <v>11.06</v>
      </c>
      <c r="N16" s="2">
        <f t="shared" si="4"/>
        <v>14</v>
      </c>
      <c r="O16" s="2">
        <f t="shared" si="5"/>
        <v>83.3</v>
      </c>
      <c r="P16" s="2">
        <f t="shared" si="6"/>
        <v>6</v>
      </c>
      <c r="Q16" s="1">
        <f t="shared" si="0"/>
        <v>57</v>
      </c>
      <c r="R16" s="1">
        <f t="shared" si="7"/>
        <v>13</v>
      </c>
      <c r="S16" s="1"/>
      <c r="U16">
        <v>60</v>
      </c>
      <c r="V16">
        <v>23.3</v>
      </c>
      <c r="Y16">
        <f t="shared" si="8"/>
        <v>83.3</v>
      </c>
    </row>
    <row r="17" spans="1:25" x14ac:dyDescent="0.3">
      <c r="A17" s="2">
        <v>107</v>
      </c>
      <c r="B17" s="2" t="s">
        <v>143</v>
      </c>
      <c r="C17" s="2">
        <v>2012</v>
      </c>
      <c r="D17" s="4" t="s">
        <v>129</v>
      </c>
      <c r="E17" s="2" t="s">
        <v>25</v>
      </c>
      <c r="F17" s="2"/>
      <c r="G17" s="8">
        <v>8.94</v>
      </c>
      <c r="H17" s="2">
        <f t="shared" si="1"/>
        <v>9</v>
      </c>
      <c r="I17" s="8">
        <v>17.399999999999999</v>
      </c>
      <c r="J17" s="2">
        <f t="shared" si="2"/>
        <v>8</v>
      </c>
      <c r="K17" s="8">
        <v>2.77</v>
      </c>
      <c r="L17" s="2">
        <f t="shared" si="3"/>
        <v>11</v>
      </c>
      <c r="M17" s="2">
        <v>11.01</v>
      </c>
      <c r="N17" s="2">
        <f t="shared" si="4"/>
        <v>13</v>
      </c>
      <c r="O17" s="2">
        <f t="shared" si="5"/>
        <v>83.35</v>
      </c>
      <c r="P17" s="2">
        <f t="shared" si="6"/>
        <v>7</v>
      </c>
      <c r="Q17" s="1">
        <f t="shared" si="0"/>
        <v>48</v>
      </c>
      <c r="R17" s="1">
        <f t="shared" si="7"/>
        <v>10</v>
      </c>
      <c r="S17" s="1"/>
      <c r="U17">
        <v>60</v>
      </c>
      <c r="V17">
        <v>23.35</v>
      </c>
      <c r="Y17">
        <f t="shared" si="8"/>
        <v>83.35</v>
      </c>
    </row>
    <row r="18" spans="1:25" x14ac:dyDescent="0.3">
      <c r="A18" s="2">
        <v>108</v>
      </c>
      <c r="B18" s="2" t="s">
        <v>144</v>
      </c>
      <c r="C18" s="2">
        <v>2013</v>
      </c>
      <c r="D18" s="4" t="s">
        <v>130</v>
      </c>
      <c r="E18" s="2" t="s">
        <v>25</v>
      </c>
      <c r="F18" s="2"/>
      <c r="G18" s="8">
        <v>9.32</v>
      </c>
      <c r="H18" s="2">
        <f t="shared" si="1"/>
        <v>13</v>
      </c>
      <c r="I18" s="8">
        <v>15</v>
      </c>
      <c r="J18" s="2">
        <f t="shared" si="2"/>
        <v>11</v>
      </c>
      <c r="K18" s="8">
        <v>2.99</v>
      </c>
      <c r="L18" s="2">
        <f t="shared" si="3"/>
        <v>8</v>
      </c>
      <c r="M18" s="2">
        <v>9.69</v>
      </c>
      <c r="N18" s="2">
        <f t="shared" si="4"/>
        <v>7</v>
      </c>
      <c r="O18" s="2">
        <f t="shared" si="5"/>
        <v>88</v>
      </c>
      <c r="P18" s="2">
        <f t="shared" si="6"/>
        <v>11</v>
      </c>
      <c r="Q18" s="1">
        <f t="shared" si="0"/>
        <v>50</v>
      </c>
      <c r="R18" s="1">
        <f t="shared" si="7"/>
        <v>11</v>
      </c>
      <c r="S18" s="1"/>
      <c r="U18">
        <v>60</v>
      </c>
      <c r="V18">
        <v>28</v>
      </c>
      <c r="Y18">
        <f t="shared" si="8"/>
        <v>88</v>
      </c>
    </row>
    <row r="21" spans="1:25" x14ac:dyDescent="0.3">
      <c r="A21" s="3" t="s">
        <v>0</v>
      </c>
      <c r="B21" s="3" t="s">
        <v>1</v>
      </c>
      <c r="C21" s="3" t="s">
        <v>2</v>
      </c>
      <c r="D21" s="3" t="s">
        <v>12</v>
      </c>
      <c r="E21" s="3" t="s">
        <v>3</v>
      </c>
      <c r="F21" s="3" t="s">
        <v>4</v>
      </c>
      <c r="G21" s="13" t="s">
        <v>5</v>
      </c>
      <c r="H21" s="13"/>
      <c r="I21" s="13" t="s">
        <v>6</v>
      </c>
      <c r="J21" s="13"/>
      <c r="K21" s="13" t="s">
        <v>7</v>
      </c>
      <c r="L21" s="13"/>
      <c r="M21" s="13" t="s">
        <v>8</v>
      </c>
      <c r="N21" s="13"/>
      <c r="O21" s="13" t="s">
        <v>24</v>
      </c>
      <c r="P21" s="13"/>
      <c r="Q21" s="3" t="s">
        <v>10</v>
      </c>
      <c r="R21" s="3" t="s">
        <v>11</v>
      </c>
      <c r="S21" s="3" t="s">
        <v>21</v>
      </c>
    </row>
    <row r="22" spans="1:25" x14ac:dyDescent="0.3">
      <c r="A22" s="2">
        <v>105</v>
      </c>
      <c r="B22" s="2" t="s">
        <v>107</v>
      </c>
      <c r="C22" s="2">
        <v>2012</v>
      </c>
      <c r="D22" s="4" t="s">
        <v>130</v>
      </c>
      <c r="E22" s="2" t="s">
        <v>40</v>
      </c>
      <c r="F22" s="2"/>
      <c r="G22" s="8">
        <v>7.7</v>
      </c>
      <c r="H22" s="2">
        <f>RANK(G22,$G$4:$G$18,1)</f>
        <v>1</v>
      </c>
      <c r="I22" s="8">
        <v>16.399999999999999</v>
      </c>
      <c r="J22" s="2">
        <f>RANK(I22,$I$4:$I$18,0)</f>
        <v>10</v>
      </c>
      <c r="K22" s="8">
        <v>4.08</v>
      </c>
      <c r="L22" s="2">
        <f>RANK(K22,$K$4:$K$18,0)</f>
        <v>1</v>
      </c>
      <c r="M22" s="2">
        <v>8.43</v>
      </c>
      <c r="N22" s="2">
        <f>RANK(M22,$M$4:$M$18,1)</f>
        <v>1</v>
      </c>
      <c r="O22" s="2">
        <v>76.5</v>
      </c>
      <c r="P22" s="2">
        <f>RANK(O22,$O$4:$O$18,1)</f>
        <v>1</v>
      </c>
      <c r="Q22" s="1">
        <f>H22+J22+L22+N22+P22</f>
        <v>14</v>
      </c>
      <c r="R22" s="1">
        <f>RANK(Q22,$Q$4:$Q$18,1)</f>
        <v>2</v>
      </c>
      <c r="S22" s="1">
        <v>1</v>
      </c>
    </row>
    <row r="23" spans="1:25" x14ac:dyDescent="0.3">
      <c r="A23" s="2">
        <v>99</v>
      </c>
      <c r="B23" s="2" t="s">
        <v>72</v>
      </c>
      <c r="C23" s="2">
        <v>2012</v>
      </c>
      <c r="D23" s="4" t="s">
        <v>130</v>
      </c>
      <c r="E23" s="2" t="s">
        <v>56</v>
      </c>
      <c r="F23" s="2"/>
      <c r="G23" s="8">
        <v>8.18</v>
      </c>
      <c r="H23" s="2">
        <f>RANK(G23,$G$4:$G$18,1)</f>
        <v>4</v>
      </c>
      <c r="I23" s="8">
        <v>26.9</v>
      </c>
      <c r="J23" s="2">
        <f>RANK(I23,$I$4:$I$18,0)</f>
        <v>2</v>
      </c>
      <c r="K23" s="8">
        <v>3.36</v>
      </c>
      <c r="L23" s="2">
        <f>RANK(K23,$K$4:$K$18,0)</f>
        <v>5</v>
      </c>
      <c r="M23" s="2">
        <v>9.1199999999999992</v>
      </c>
      <c r="N23" s="2">
        <f>RANK(M23,$M$4:$M$18,1)</f>
        <v>2</v>
      </c>
      <c r="O23" s="2">
        <v>81.33</v>
      </c>
      <c r="P23" s="2">
        <f>RANK(O23,$O$4:$O$18,1)</f>
        <v>4</v>
      </c>
      <c r="Q23" s="1">
        <f>H23+J23+L23+N23+P23</f>
        <v>17</v>
      </c>
      <c r="R23" s="1">
        <f t="shared" ref="R23:R36" si="9">RANK(Q23,$Q$4:$Q$18,1)</f>
        <v>3</v>
      </c>
      <c r="S23" s="1">
        <v>2</v>
      </c>
    </row>
    <row r="24" spans="1:25" x14ac:dyDescent="0.3">
      <c r="A24" s="2">
        <v>100</v>
      </c>
      <c r="B24" s="2" t="s">
        <v>76</v>
      </c>
      <c r="C24" s="2">
        <v>2013</v>
      </c>
      <c r="D24" s="4" t="s">
        <v>130</v>
      </c>
      <c r="E24" s="2" t="s">
        <v>25</v>
      </c>
      <c r="F24" s="2"/>
      <c r="G24" s="8">
        <v>8.75</v>
      </c>
      <c r="H24" s="2">
        <f>RANK(G24,$G$4:$G$18,1)</f>
        <v>7</v>
      </c>
      <c r="I24" s="8">
        <v>12.7</v>
      </c>
      <c r="J24" s="2">
        <f>RANK(I24,$I$4:$I$18,0)</f>
        <v>13</v>
      </c>
      <c r="K24" s="8">
        <v>2.87</v>
      </c>
      <c r="L24" s="2">
        <f>RANK(K24,$K$4:$K$18,0)</f>
        <v>9</v>
      </c>
      <c r="M24" s="2">
        <v>9.94</v>
      </c>
      <c r="N24" s="2">
        <f>RANK(M24,$M$4:$M$18,1)</f>
        <v>9</v>
      </c>
      <c r="O24" s="2">
        <v>83.45</v>
      </c>
      <c r="P24" s="2">
        <f>RANK(O24,$O$4:$O$18,1)</f>
        <v>8</v>
      </c>
      <c r="Q24" s="1">
        <f>H24+J24+L24+N24+P24</f>
        <v>46</v>
      </c>
      <c r="R24" s="1">
        <f t="shared" si="9"/>
        <v>7</v>
      </c>
      <c r="S24" s="1">
        <v>3</v>
      </c>
    </row>
    <row r="25" spans="1:25" x14ac:dyDescent="0.3">
      <c r="A25" s="2">
        <v>92</v>
      </c>
      <c r="B25" s="9" t="s">
        <v>122</v>
      </c>
      <c r="C25" s="2">
        <v>2012</v>
      </c>
      <c r="D25" s="4" t="s">
        <v>130</v>
      </c>
      <c r="E25" s="2" t="s">
        <v>34</v>
      </c>
      <c r="F25" s="2"/>
      <c r="G25" s="8">
        <v>8.8699999999999992</v>
      </c>
      <c r="H25" s="2">
        <f>RANK(G25,$G$4:$G$18,1)</f>
        <v>8</v>
      </c>
      <c r="I25" s="8">
        <v>17.2</v>
      </c>
      <c r="J25" s="2">
        <f>RANK(I25,$I$4:$I$18,0)</f>
        <v>9</v>
      </c>
      <c r="K25" s="8">
        <v>2.85</v>
      </c>
      <c r="L25" s="2">
        <f>RANK(K25,$K$4:$K$18,0)</f>
        <v>10</v>
      </c>
      <c r="M25" s="2">
        <v>10.07</v>
      </c>
      <c r="N25" s="2">
        <f>RANK(M25,$M$4:$M$18,1)</f>
        <v>10</v>
      </c>
      <c r="O25" s="2">
        <v>86.73</v>
      </c>
      <c r="P25" s="2">
        <f>RANK(O25,$O$4:$O$18,1)</f>
        <v>10</v>
      </c>
      <c r="Q25" s="1">
        <f>H25+J25+L25+N25+P25</f>
        <v>47</v>
      </c>
      <c r="R25" s="1">
        <f t="shared" si="9"/>
        <v>8</v>
      </c>
      <c r="S25" s="1">
        <v>4</v>
      </c>
    </row>
    <row r="26" spans="1:25" x14ac:dyDescent="0.3">
      <c r="A26" s="2">
        <v>108</v>
      </c>
      <c r="B26" s="2" t="s">
        <v>144</v>
      </c>
      <c r="C26" s="2">
        <v>2013</v>
      </c>
      <c r="D26" s="4" t="s">
        <v>130</v>
      </c>
      <c r="E26" s="2" t="s">
        <v>25</v>
      </c>
      <c r="F26" s="2"/>
      <c r="G26" s="8">
        <v>9.32</v>
      </c>
      <c r="H26" s="2">
        <f>RANK(G26,$G$4:$G$18,1)</f>
        <v>13</v>
      </c>
      <c r="I26" s="8">
        <v>15</v>
      </c>
      <c r="J26" s="2">
        <f>RANK(I26,$I$4:$I$18,0)</f>
        <v>11</v>
      </c>
      <c r="K26" s="8">
        <v>2.99</v>
      </c>
      <c r="L26" s="2">
        <f>RANK(K26,$K$4:$K$18,0)</f>
        <v>8</v>
      </c>
      <c r="M26" s="2">
        <v>9.69</v>
      </c>
      <c r="N26" s="2">
        <f>RANK(M26,$M$4:$M$18,1)</f>
        <v>7</v>
      </c>
      <c r="O26" s="2">
        <v>88</v>
      </c>
      <c r="P26" s="2">
        <f>RANK(O26,$O$4:$O$18,1)</f>
        <v>11</v>
      </c>
      <c r="Q26" s="1">
        <f>H26+J26+L26+N26+P26</f>
        <v>50</v>
      </c>
      <c r="R26" s="1">
        <f t="shared" si="9"/>
        <v>11</v>
      </c>
      <c r="S26" s="1">
        <v>5</v>
      </c>
    </row>
    <row r="27" spans="1:25" x14ac:dyDescent="0.3">
      <c r="A27" s="2">
        <v>94</v>
      </c>
      <c r="B27" s="2" t="s">
        <v>54</v>
      </c>
      <c r="C27" s="2">
        <v>2012</v>
      </c>
      <c r="D27" s="4" t="s">
        <v>130</v>
      </c>
      <c r="E27" s="2" t="s">
        <v>25</v>
      </c>
      <c r="F27" s="2"/>
      <c r="G27" s="8">
        <v>9.18</v>
      </c>
      <c r="H27" s="2">
        <f>RANK(G27,$G$4:$G$18,1)</f>
        <v>12</v>
      </c>
      <c r="I27" s="8">
        <v>19.3</v>
      </c>
      <c r="J27" s="2">
        <f>RANK(I27,$I$4:$I$18,0)</f>
        <v>6</v>
      </c>
      <c r="K27" s="8">
        <v>2.71</v>
      </c>
      <c r="L27" s="2">
        <f>RANK(K27,$K$4:$K$18,0)</f>
        <v>14</v>
      </c>
      <c r="M27" s="2">
        <v>9.75</v>
      </c>
      <c r="N27" s="2">
        <f>RANK(M27,$M$4:$M$18,1)</f>
        <v>8</v>
      </c>
      <c r="O27" s="2">
        <v>103</v>
      </c>
      <c r="P27" s="2">
        <f>RANK(O27,$O$4:$O$18,1)</f>
        <v>14</v>
      </c>
      <c r="Q27" s="1">
        <f>H27+J27+L27+N27+P27</f>
        <v>54</v>
      </c>
      <c r="R27" s="1">
        <f t="shared" si="9"/>
        <v>12</v>
      </c>
      <c r="S27" s="1">
        <v>6</v>
      </c>
    </row>
    <row r="28" spans="1:25" x14ac:dyDescent="0.3">
      <c r="A28" s="2">
        <v>106</v>
      </c>
      <c r="B28" s="2" t="s">
        <v>153</v>
      </c>
      <c r="C28" s="2">
        <v>2013</v>
      </c>
      <c r="D28" s="4" t="s">
        <v>130</v>
      </c>
      <c r="E28" s="2" t="s">
        <v>137</v>
      </c>
      <c r="F28" s="2"/>
      <c r="G28" s="8">
        <v>8.9700000000000006</v>
      </c>
      <c r="H28" s="2">
        <f>RANK(G28,$G$4:$G$18,1)</f>
        <v>10</v>
      </c>
      <c r="I28" s="8">
        <v>11.5</v>
      </c>
      <c r="J28" s="2">
        <f>RANK(I28,$I$4:$I$18,0)</f>
        <v>15</v>
      </c>
      <c r="K28" s="8">
        <v>2.75</v>
      </c>
      <c r="L28" s="2">
        <f>RANK(K28,$K$4:$K$18,0)</f>
        <v>12</v>
      </c>
      <c r="M28" s="2">
        <v>11.06</v>
      </c>
      <c r="N28" s="2">
        <f>RANK(M28,$M$4:$M$18,1)</f>
        <v>14</v>
      </c>
      <c r="O28" s="2">
        <v>83.3</v>
      </c>
      <c r="P28" s="2">
        <f>RANK(O28,$O$4:$O$18,1)</f>
        <v>6</v>
      </c>
      <c r="Q28" s="1">
        <f>H28+J28+L28+N28+P28</f>
        <v>57</v>
      </c>
      <c r="R28" s="1">
        <f t="shared" si="9"/>
        <v>13</v>
      </c>
      <c r="S28" s="1">
        <v>7</v>
      </c>
    </row>
    <row r="29" spans="1:25" x14ac:dyDescent="0.3">
      <c r="A29" s="2">
        <v>97</v>
      </c>
      <c r="B29" s="2" t="s">
        <v>67</v>
      </c>
      <c r="C29" s="2">
        <v>2013</v>
      </c>
      <c r="D29" s="4" t="s">
        <v>130</v>
      </c>
      <c r="E29" s="2" t="s">
        <v>25</v>
      </c>
      <c r="F29" s="2" t="s">
        <v>85</v>
      </c>
      <c r="G29" s="8">
        <v>9.33</v>
      </c>
      <c r="H29" s="2">
        <f>RANK(G29,$G$4:$G$18,1)</f>
        <v>14</v>
      </c>
      <c r="I29" s="8">
        <v>13.1</v>
      </c>
      <c r="J29" s="2">
        <f>RANK(I29,$I$4:$I$18,0)</f>
        <v>12</v>
      </c>
      <c r="K29" s="8">
        <v>2.74</v>
      </c>
      <c r="L29" s="2">
        <f>RANK(K29,$K$4:$K$18,0)</f>
        <v>13</v>
      </c>
      <c r="M29" s="2">
        <v>10.58</v>
      </c>
      <c r="N29" s="2">
        <f>RANK(M29,$M$4:$M$18,1)</f>
        <v>12</v>
      </c>
      <c r="O29" s="2">
        <v>91.23</v>
      </c>
      <c r="P29" s="2">
        <f>RANK(O29,$O$4:$O$18,1)</f>
        <v>13</v>
      </c>
      <c r="Q29" s="1">
        <f>H29+J29+L29+N29+P29</f>
        <v>64</v>
      </c>
      <c r="R29" s="1">
        <f t="shared" si="9"/>
        <v>14</v>
      </c>
      <c r="S29" s="1">
        <v>8</v>
      </c>
    </row>
    <row r="30" spans="1:25" x14ac:dyDescent="0.3">
      <c r="A30" s="2">
        <v>93</v>
      </c>
      <c r="B30" s="2" t="s">
        <v>51</v>
      </c>
      <c r="C30" s="2">
        <v>2012</v>
      </c>
      <c r="D30" s="4" t="s">
        <v>130</v>
      </c>
      <c r="E30" s="2" t="s">
        <v>25</v>
      </c>
      <c r="F30" s="2"/>
      <c r="G30" s="8">
        <v>10.130000000000001</v>
      </c>
      <c r="H30" s="2">
        <f>RANK(G30,$G$4:$G$18,1)</f>
        <v>15</v>
      </c>
      <c r="I30" s="8">
        <v>12.2</v>
      </c>
      <c r="J30" s="2">
        <f>RANK(I30,$I$4:$I$18,0)</f>
        <v>14</v>
      </c>
      <c r="K30" s="8">
        <v>2.5</v>
      </c>
      <c r="L30" s="2">
        <f>RANK(K30,$K$4:$K$18,0)</f>
        <v>15</v>
      </c>
      <c r="M30" s="2">
        <v>12.13</v>
      </c>
      <c r="N30" s="2">
        <f>RANK(M30,$M$4:$M$18,1)</f>
        <v>15</v>
      </c>
      <c r="O30" s="2">
        <v>121.33</v>
      </c>
      <c r="P30" s="2">
        <f>RANK(O30,$O$4:$O$18,1)</f>
        <v>15</v>
      </c>
      <c r="Q30" s="1">
        <f>H30+J30+L30+N30+P30</f>
        <v>74</v>
      </c>
      <c r="R30" s="1">
        <f t="shared" si="9"/>
        <v>15</v>
      </c>
      <c r="S30" s="1">
        <v>9</v>
      </c>
    </row>
    <row r="31" spans="1:25" x14ac:dyDescent="0.3">
      <c r="A31" s="2">
        <v>102</v>
      </c>
      <c r="B31" s="2" t="s">
        <v>91</v>
      </c>
      <c r="C31" s="2">
        <v>2012</v>
      </c>
      <c r="D31" s="4" t="s">
        <v>129</v>
      </c>
      <c r="E31" s="2" t="s">
        <v>40</v>
      </c>
      <c r="F31" s="2" t="s">
        <v>90</v>
      </c>
      <c r="G31" s="8">
        <v>8.06</v>
      </c>
      <c r="H31" s="2">
        <f>RANK(G31,$G$4:$G$18,1)</f>
        <v>3</v>
      </c>
      <c r="I31" s="8">
        <v>26.9</v>
      </c>
      <c r="J31" s="2">
        <f>RANK(I31,$I$4:$I$18,0)</f>
        <v>2</v>
      </c>
      <c r="K31" s="8">
        <v>3.37</v>
      </c>
      <c r="L31" s="2">
        <f>RANK(K31,$K$4:$K$18,0)</f>
        <v>4</v>
      </c>
      <c r="M31" s="2">
        <v>9.1199999999999992</v>
      </c>
      <c r="N31" s="2">
        <f>RANK(M31,$M$4:$M$18,1)</f>
        <v>2</v>
      </c>
      <c r="O31" s="2">
        <v>78</v>
      </c>
      <c r="P31" s="2">
        <f>RANK(O31,$O$4:$O$18,1)</f>
        <v>2</v>
      </c>
      <c r="Q31" s="1">
        <f>H31+J31+L31+N31+P31</f>
        <v>13</v>
      </c>
      <c r="R31" s="1">
        <f t="shared" si="9"/>
        <v>1</v>
      </c>
      <c r="S31" s="1">
        <v>1</v>
      </c>
    </row>
    <row r="32" spans="1:25" x14ac:dyDescent="0.3">
      <c r="A32" s="2">
        <v>101</v>
      </c>
      <c r="B32" s="2" t="s">
        <v>82</v>
      </c>
      <c r="C32" s="2">
        <v>2013</v>
      </c>
      <c r="D32" s="4" t="s">
        <v>129</v>
      </c>
      <c r="E32" s="2" t="s">
        <v>33</v>
      </c>
      <c r="F32" s="2" t="s">
        <v>83</v>
      </c>
      <c r="G32" s="8">
        <v>8.26</v>
      </c>
      <c r="H32" s="2">
        <f>RANK(G32,$G$4:$G$18,1)</f>
        <v>5</v>
      </c>
      <c r="I32" s="8">
        <v>21.8</v>
      </c>
      <c r="J32" s="2">
        <f>RANK(I32,$I$4:$I$18,0)</f>
        <v>5</v>
      </c>
      <c r="K32" s="8">
        <v>3.5</v>
      </c>
      <c r="L32" s="2">
        <f>RANK(K32,$K$4:$K$18,0)</f>
        <v>3</v>
      </c>
      <c r="M32" s="2">
        <v>9.2200000000000006</v>
      </c>
      <c r="N32" s="2">
        <f>RANK(M32,$M$4:$M$18,1)</f>
        <v>4</v>
      </c>
      <c r="O32" s="2">
        <v>78</v>
      </c>
      <c r="P32" s="2">
        <f>RANK(O32,$O$4:$O$18,1)</f>
        <v>2</v>
      </c>
      <c r="Q32" s="1">
        <f>H32+J32+L32+N32+P32</f>
        <v>19</v>
      </c>
      <c r="R32" s="1">
        <f t="shared" si="9"/>
        <v>4</v>
      </c>
      <c r="S32" s="1">
        <v>2</v>
      </c>
    </row>
    <row r="33" spans="1:19" x14ac:dyDescent="0.3">
      <c r="A33" s="2">
        <v>98</v>
      </c>
      <c r="B33" s="2" t="s">
        <v>71</v>
      </c>
      <c r="C33" s="2">
        <v>2012</v>
      </c>
      <c r="D33" s="4" t="s">
        <v>129</v>
      </c>
      <c r="E33" s="2" t="s">
        <v>60</v>
      </c>
      <c r="F33" s="2"/>
      <c r="G33" s="8">
        <v>8.6300000000000008</v>
      </c>
      <c r="H33" s="2">
        <f>RANK(G33,$G$4:$G$18,1)</f>
        <v>6</v>
      </c>
      <c r="I33" s="8">
        <v>23.9</v>
      </c>
      <c r="J33" s="2">
        <f>RANK(I33,$I$4:$I$18,0)</f>
        <v>4</v>
      </c>
      <c r="K33" s="8">
        <v>3.83</v>
      </c>
      <c r="L33" s="2">
        <f>RANK(K33,$K$4:$K$18,0)</f>
        <v>2</v>
      </c>
      <c r="M33" s="2">
        <v>9.44</v>
      </c>
      <c r="N33" s="2">
        <f>RANK(M33,$M$4:$M$18,1)</f>
        <v>6</v>
      </c>
      <c r="O33" s="2">
        <v>83</v>
      </c>
      <c r="P33" s="2">
        <f>RANK(O33,$O$4:$O$18,1)</f>
        <v>5</v>
      </c>
      <c r="Q33" s="1">
        <f>H33+J33+L33+N33+P33</f>
        <v>23</v>
      </c>
      <c r="R33" s="1">
        <f t="shared" si="9"/>
        <v>5</v>
      </c>
      <c r="S33" s="1">
        <v>3</v>
      </c>
    </row>
    <row r="34" spans="1:19" x14ac:dyDescent="0.3">
      <c r="A34" s="2">
        <v>103</v>
      </c>
      <c r="B34" s="2" t="s">
        <v>95</v>
      </c>
      <c r="C34" s="2">
        <v>2012</v>
      </c>
      <c r="D34" s="4" t="s">
        <v>129</v>
      </c>
      <c r="E34" s="2" t="s">
        <v>25</v>
      </c>
      <c r="F34" s="2"/>
      <c r="G34" s="8">
        <v>8.0500000000000007</v>
      </c>
      <c r="H34" s="2">
        <f>RANK(G34,$G$4:$G$18,1)</f>
        <v>2</v>
      </c>
      <c r="I34" s="8">
        <v>27.3</v>
      </c>
      <c r="J34" s="2">
        <f>RANK(I34,$I$4:$I$18,0)</f>
        <v>1</v>
      </c>
      <c r="K34" s="8">
        <v>3.09</v>
      </c>
      <c r="L34" s="2">
        <f>RANK(K34,$K$4:$K$18,0)</f>
        <v>7</v>
      </c>
      <c r="M34" s="2">
        <v>9.25</v>
      </c>
      <c r="N34" s="2">
        <f>RANK(M34,$M$4:$M$18,1)</f>
        <v>5</v>
      </c>
      <c r="O34" s="2">
        <v>84.24</v>
      </c>
      <c r="P34" s="2">
        <f>RANK(O34,$O$4:$O$18,1)</f>
        <v>9</v>
      </c>
      <c r="Q34" s="1">
        <f>H34+J34+L34+N34+P34</f>
        <v>24</v>
      </c>
      <c r="R34" s="1">
        <f t="shared" si="9"/>
        <v>6</v>
      </c>
      <c r="S34" s="1">
        <v>4</v>
      </c>
    </row>
    <row r="35" spans="1:19" x14ac:dyDescent="0.3">
      <c r="A35" s="2">
        <v>91</v>
      </c>
      <c r="B35" s="2" t="s">
        <v>42</v>
      </c>
      <c r="C35" s="2">
        <v>2013</v>
      </c>
      <c r="D35" s="4" t="s">
        <v>129</v>
      </c>
      <c r="E35" s="2" t="s">
        <v>25</v>
      </c>
      <c r="F35" s="2"/>
      <c r="G35" s="8">
        <v>9.1199999999999992</v>
      </c>
      <c r="H35" s="2">
        <f>RANK(G35,$G$4:$G$18,1)</f>
        <v>11</v>
      </c>
      <c r="I35" s="8">
        <v>19.100000000000001</v>
      </c>
      <c r="J35" s="2">
        <f>RANK(I35,$I$4:$I$18,0)</f>
        <v>7</v>
      </c>
      <c r="K35" s="8">
        <v>3.13</v>
      </c>
      <c r="L35" s="2">
        <f>RANK(K35,$K$4:$K$18,0)</f>
        <v>6</v>
      </c>
      <c r="M35" s="2">
        <v>10.119999999999999</v>
      </c>
      <c r="N35" s="2">
        <f>RANK(M35,$M$4:$M$18,1)</f>
        <v>11</v>
      </c>
      <c r="O35" s="2">
        <v>89.8</v>
      </c>
      <c r="P35" s="2">
        <f>RANK(O35,$O$4:$O$18,1)</f>
        <v>12</v>
      </c>
      <c r="Q35" s="1">
        <f>H35+J35+L35+N35+P35</f>
        <v>47</v>
      </c>
      <c r="R35" s="1">
        <f t="shared" si="9"/>
        <v>8</v>
      </c>
      <c r="S35" s="1">
        <v>5</v>
      </c>
    </row>
    <row r="36" spans="1:19" x14ac:dyDescent="0.3">
      <c r="A36" s="2">
        <v>107</v>
      </c>
      <c r="B36" s="2" t="s">
        <v>143</v>
      </c>
      <c r="C36" s="2">
        <v>2012</v>
      </c>
      <c r="D36" s="4" t="s">
        <v>129</v>
      </c>
      <c r="E36" s="2" t="s">
        <v>25</v>
      </c>
      <c r="F36" s="2"/>
      <c r="G36" s="8">
        <v>8.94</v>
      </c>
      <c r="H36" s="2">
        <f>RANK(G36,$G$4:$G$18,1)</f>
        <v>9</v>
      </c>
      <c r="I36" s="8">
        <v>17.399999999999999</v>
      </c>
      <c r="J36" s="2">
        <f>RANK(I36,$I$4:$I$18,0)</f>
        <v>8</v>
      </c>
      <c r="K36" s="8">
        <v>2.77</v>
      </c>
      <c r="L36" s="2">
        <f>RANK(K36,$K$4:$K$18,0)</f>
        <v>11</v>
      </c>
      <c r="M36" s="2">
        <v>11.01</v>
      </c>
      <c r="N36" s="2">
        <f>RANK(M36,$M$4:$M$18,1)</f>
        <v>13</v>
      </c>
      <c r="O36" s="2">
        <v>83.35</v>
      </c>
      <c r="P36" s="2">
        <f>RANK(O36,$O$4:$O$18,1)</f>
        <v>7</v>
      </c>
      <c r="Q36" s="1">
        <f>H36+J36+L36+N36+P36</f>
        <v>48</v>
      </c>
      <c r="R36" s="1">
        <f t="shared" si="9"/>
        <v>10</v>
      </c>
      <c r="S36" s="1">
        <v>6</v>
      </c>
    </row>
  </sheetData>
  <autoFilter ref="A3:S32" xr:uid="{00000000-0001-0000-0300-000000000000}">
    <filterColumn colId="6" showButton="0"/>
    <filterColumn colId="8" showButton="0"/>
    <filterColumn colId="10" showButton="0"/>
    <filterColumn colId="12" showButton="0"/>
    <filterColumn colId="14" showButton="0"/>
  </autoFilter>
  <sortState xmlns:xlrd2="http://schemas.microsoft.com/office/spreadsheetml/2017/richdata2" ref="A22:Y36">
    <sortCondition ref="D22:D36"/>
    <sortCondition ref="R22:R36"/>
  </sortState>
  <mergeCells count="10">
    <mergeCell ref="G3:H3"/>
    <mergeCell ref="I3:J3"/>
    <mergeCell ref="K3:L3"/>
    <mergeCell ref="M3:N3"/>
    <mergeCell ref="O3:P3"/>
    <mergeCell ref="G21:H21"/>
    <mergeCell ref="I21:J21"/>
    <mergeCell ref="K21:L21"/>
    <mergeCell ref="M21:N21"/>
    <mergeCell ref="O21:P21"/>
  </mergeCells>
  <pageMargins left="0.31496062992125984" right="0.31496062992125984" top="0.78740157480314965" bottom="0.78740157480314965" header="0.31496062992125984" footer="0.31496062992125984"/>
  <pageSetup paperSize="9"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Y43"/>
  <sheetViews>
    <sheetView tabSelected="1" topLeftCell="A25" workbookViewId="0">
      <selection activeCell="D47" sqref="D47"/>
    </sheetView>
  </sheetViews>
  <sheetFormatPr defaultRowHeight="14.4" x14ac:dyDescent="0.3"/>
  <cols>
    <col min="1" max="1" width="5.44140625" customWidth="1"/>
    <col min="2" max="2" width="20.33203125" customWidth="1"/>
    <col min="3" max="3" width="6" customWidth="1"/>
    <col min="4" max="4" width="5" customWidth="1"/>
    <col min="5" max="5" width="14.33203125" customWidth="1"/>
    <col min="6" max="6" width="15.44140625" customWidth="1"/>
    <col min="7" max="7" width="7.44140625" customWidth="1"/>
    <col min="8" max="8" width="3" bestFit="1" customWidth="1"/>
    <col min="9" max="9" width="6.6640625" customWidth="1"/>
    <col min="10" max="10" width="3" bestFit="1" customWidth="1"/>
    <col min="11" max="11" width="7.5546875" customWidth="1"/>
    <col min="12" max="12" width="3" bestFit="1" customWidth="1"/>
    <col min="13" max="13" width="7.77734375" customWidth="1"/>
    <col min="14" max="14" width="3" bestFit="1" customWidth="1"/>
    <col min="15" max="15" width="7.109375" bestFit="1" customWidth="1"/>
    <col min="16" max="16" width="3" bestFit="1" customWidth="1"/>
    <col min="17" max="17" width="7.6640625" bestFit="1" customWidth="1"/>
    <col min="18" max="18" width="6.5546875" bestFit="1" customWidth="1"/>
    <col min="19" max="19" width="6.44140625" customWidth="1"/>
  </cols>
  <sheetData>
    <row r="1" spans="1:25" ht="18" x14ac:dyDescent="0.35">
      <c r="A1" s="5" t="s">
        <v>30</v>
      </c>
    </row>
    <row r="3" spans="1:25" x14ac:dyDescent="0.3">
      <c r="A3" s="3" t="s">
        <v>0</v>
      </c>
      <c r="B3" s="3" t="s">
        <v>1</v>
      </c>
      <c r="C3" s="3" t="s">
        <v>2</v>
      </c>
      <c r="D3" s="3" t="s">
        <v>12</v>
      </c>
      <c r="E3" s="3" t="s">
        <v>3</v>
      </c>
      <c r="F3" s="3" t="s">
        <v>4</v>
      </c>
      <c r="G3" s="13" t="s">
        <v>5</v>
      </c>
      <c r="H3" s="13"/>
      <c r="I3" s="13" t="s">
        <v>6</v>
      </c>
      <c r="J3" s="13"/>
      <c r="K3" s="13" t="s">
        <v>7</v>
      </c>
      <c r="L3" s="13"/>
      <c r="M3" s="13" t="s">
        <v>8</v>
      </c>
      <c r="N3" s="13"/>
      <c r="O3" s="13" t="s">
        <v>24</v>
      </c>
      <c r="P3" s="13"/>
      <c r="Q3" s="3" t="s">
        <v>10</v>
      </c>
      <c r="R3" s="3" t="s">
        <v>11</v>
      </c>
      <c r="S3" s="3" t="s">
        <v>21</v>
      </c>
      <c r="U3" s="12" t="s">
        <v>158</v>
      </c>
      <c r="V3" s="12" t="s">
        <v>159</v>
      </c>
      <c r="W3" s="12" t="s">
        <v>160</v>
      </c>
      <c r="X3" s="12" t="s">
        <v>161</v>
      </c>
      <c r="Y3" s="12" t="s">
        <v>162</v>
      </c>
    </row>
    <row r="4" spans="1:25" x14ac:dyDescent="0.3">
      <c r="A4" s="2">
        <v>121</v>
      </c>
      <c r="B4" s="2" t="s">
        <v>32</v>
      </c>
      <c r="C4" s="2">
        <v>2011</v>
      </c>
      <c r="D4" s="4" t="s">
        <v>132</v>
      </c>
      <c r="E4" s="2" t="s">
        <v>33</v>
      </c>
      <c r="F4" s="2"/>
      <c r="G4" s="8">
        <v>8.1300000000000008</v>
      </c>
      <c r="H4" s="2">
        <f>RANK(G4,$G$4:$G$21,1)</f>
        <v>7</v>
      </c>
      <c r="I4" s="8">
        <v>18.3</v>
      </c>
      <c r="J4" s="2">
        <f>RANK(I4,$I$4:$I$21,0)</f>
        <v>7</v>
      </c>
      <c r="K4" s="8">
        <v>3.67</v>
      </c>
      <c r="L4" s="2">
        <f>RANK(K4,$K$4:$K$21,0)</f>
        <v>6</v>
      </c>
      <c r="M4" s="2">
        <v>9.56</v>
      </c>
      <c r="N4" s="2">
        <f>RANK(M4,$M$4:$M$21,1)</f>
        <v>11</v>
      </c>
      <c r="O4" s="2">
        <f>Y4</f>
        <v>77.069999999999993</v>
      </c>
      <c r="P4" s="2">
        <f>RANK(O4,$O$4:$O$21,1)</f>
        <v>5</v>
      </c>
      <c r="Q4" s="1">
        <f t="shared" ref="Q4:Q21" si="0">H4+J4+L4+N4+P4</f>
        <v>36</v>
      </c>
      <c r="R4" s="1">
        <f>RANK(Q4,$Q$4:$Q$21,1)</f>
        <v>7</v>
      </c>
      <c r="S4" s="1"/>
      <c r="U4">
        <v>60</v>
      </c>
      <c r="V4">
        <v>17.07</v>
      </c>
      <c r="W4">
        <f t="shared" ref="W4:W21" si="1">U4+V4</f>
        <v>77.069999999999993</v>
      </c>
      <c r="Y4">
        <f>W4-X4</f>
        <v>77.069999999999993</v>
      </c>
    </row>
    <row r="5" spans="1:25" x14ac:dyDescent="0.3">
      <c r="A5" s="2">
        <v>122</v>
      </c>
      <c r="B5" s="2" t="s">
        <v>47</v>
      </c>
      <c r="C5" s="2">
        <v>2011</v>
      </c>
      <c r="D5" s="4" t="s">
        <v>131</v>
      </c>
      <c r="E5" s="2" t="s">
        <v>25</v>
      </c>
      <c r="F5" s="2"/>
      <c r="G5" s="8">
        <v>8.17</v>
      </c>
      <c r="H5" s="2">
        <f t="shared" ref="H5:H21" si="2">RANK(G5,$G$4:$G$21,1)</f>
        <v>8</v>
      </c>
      <c r="I5" s="8">
        <v>23.25</v>
      </c>
      <c r="J5" s="2">
        <f t="shared" ref="J5:J21" si="3">RANK(I5,$I$4:$I$21,0)</f>
        <v>4</v>
      </c>
      <c r="K5" s="8">
        <v>3.57</v>
      </c>
      <c r="L5" s="2">
        <f t="shared" ref="L5:L21" si="4">RANK(K5,$K$4:$K$21,0)</f>
        <v>8</v>
      </c>
      <c r="M5" s="2">
        <v>9.11</v>
      </c>
      <c r="N5" s="2">
        <f t="shared" ref="N5:N21" si="5">RANK(M5,$M$4:$M$21,1)</f>
        <v>7</v>
      </c>
      <c r="O5" s="2">
        <f t="shared" ref="O5:O21" si="6">Y5</f>
        <v>77.39</v>
      </c>
      <c r="P5" s="2">
        <f t="shared" ref="P5:P21" si="7">RANK(O5,$O$4:$O$21,1)</f>
        <v>6</v>
      </c>
      <c r="Q5" s="1">
        <f t="shared" si="0"/>
        <v>33</v>
      </c>
      <c r="R5" s="1">
        <f t="shared" ref="R5:R21" si="8">RANK(Q5,$Q$4:$Q$21,1)</f>
        <v>6</v>
      </c>
      <c r="S5" s="1"/>
      <c r="U5">
        <v>60</v>
      </c>
      <c r="V5">
        <v>27.39</v>
      </c>
      <c r="W5">
        <f t="shared" si="1"/>
        <v>87.39</v>
      </c>
      <c r="X5">
        <v>10</v>
      </c>
      <c r="Y5">
        <f>W5-X5</f>
        <v>77.39</v>
      </c>
    </row>
    <row r="6" spans="1:25" x14ac:dyDescent="0.3">
      <c r="A6" s="2">
        <v>123</v>
      </c>
      <c r="B6" s="2" t="s">
        <v>49</v>
      </c>
      <c r="C6" s="2">
        <v>2011</v>
      </c>
      <c r="D6" s="4" t="s">
        <v>132</v>
      </c>
      <c r="E6" s="2" t="s">
        <v>25</v>
      </c>
      <c r="F6" s="2" t="s">
        <v>85</v>
      </c>
      <c r="G6" s="8">
        <v>9.64</v>
      </c>
      <c r="H6" s="2">
        <f t="shared" si="2"/>
        <v>17</v>
      </c>
      <c r="I6" s="8">
        <v>12.9</v>
      </c>
      <c r="J6" s="2">
        <f t="shared" si="3"/>
        <v>15</v>
      </c>
      <c r="K6" s="8">
        <v>2.09</v>
      </c>
      <c r="L6" s="2">
        <f t="shared" si="4"/>
        <v>18</v>
      </c>
      <c r="M6" s="2">
        <v>10.38</v>
      </c>
      <c r="N6" s="2">
        <f t="shared" si="5"/>
        <v>18</v>
      </c>
      <c r="O6" s="2">
        <f t="shared" si="6"/>
        <v>110.78999999999999</v>
      </c>
      <c r="P6" s="2">
        <f t="shared" si="7"/>
        <v>18</v>
      </c>
      <c r="Q6" s="1">
        <f t="shared" si="0"/>
        <v>86</v>
      </c>
      <c r="R6" s="1">
        <f t="shared" si="8"/>
        <v>18</v>
      </c>
      <c r="S6" s="1"/>
      <c r="U6">
        <v>120</v>
      </c>
      <c r="V6">
        <v>10.79</v>
      </c>
      <c r="W6">
        <f t="shared" si="1"/>
        <v>130.79</v>
      </c>
      <c r="X6">
        <f>X5+10</f>
        <v>20</v>
      </c>
      <c r="Y6">
        <f t="shared" ref="Y6:Y21" si="9">W6-X6</f>
        <v>110.78999999999999</v>
      </c>
    </row>
    <row r="7" spans="1:25" x14ac:dyDescent="0.3">
      <c r="A7" s="2">
        <v>124</v>
      </c>
      <c r="B7" s="2" t="s">
        <v>53</v>
      </c>
      <c r="C7" s="2">
        <v>2008</v>
      </c>
      <c r="D7" s="4" t="s">
        <v>132</v>
      </c>
      <c r="E7" s="2" t="s">
        <v>25</v>
      </c>
      <c r="F7" s="2"/>
      <c r="G7" s="8">
        <v>8.19</v>
      </c>
      <c r="H7" s="2">
        <f t="shared" si="2"/>
        <v>9</v>
      </c>
      <c r="I7" s="8">
        <v>14.6</v>
      </c>
      <c r="J7" s="2">
        <f t="shared" si="3"/>
        <v>11</v>
      </c>
      <c r="K7" s="8">
        <v>3.64</v>
      </c>
      <c r="L7" s="2">
        <f t="shared" si="4"/>
        <v>7</v>
      </c>
      <c r="M7" s="2">
        <v>9.14</v>
      </c>
      <c r="N7" s="2">
        <f t="shared" si="5"/>
        <v>8</v>
      </c>
      <c r="O7" s="2">
        <f t="shared" si="6"/>
        <v>82.02000000000001</v>
      </c>
      <c r="P7" s="2">
        <f t="shared" si="7"/>
        <v>7</v>
      </c>
      <c r="Q7" s="1">
        <f t="shared" si="0"/>
        <v>42</v>
      </c>
      <c r="R7" s="1">
        <f t="shared" si="8"/>
        <v>9</v>
      </c>
      <c r="S7" s="1"/>
      <c r="U7">
        <v>60</v>
      </c>
      <c r="V7">
        <v>52.02</v>
      </c>
      <c r="W7">
        <f t="shared" si="1"/>
        <v>112.02000000000001</v>
      </c>
      <c r="X7">
        <f t="shared" ref="X7:X21" si="10">X6+10</f>
        <v>30</v>
      </c>
      <c r="Y7">
        <f t="shared" si="9"/>
        <v>82.02000000000001</v>
      </c>
    </row>
    <row r="8" spans="1:25" x14ac:dyDescent="0.3">
      <c r="A8" s="2">
        <v>125</v>
      </c>
      <c r="B8" s="2" t="s">
        <v>68</v>
      </c>
      <c r="C8" s="2">
        <v>2011</v>
      </c>
      <c r="D8" s="4" t="s">
        <v>132</v>
      </c>
      <c r="E8" s="2" t="s">
        <v>69</v>
      </c>
      <c r="F8" s="2"/>
      <c r="G8" s="8">
        <v>9.65</v>
      </c>
      <c r="H8" s="2">
        <f t="shared" si="2"/>
        <v>18</v>
      </c>
      <c r="I8" s="8">
        <v>13</v>
      </c>
      <c r="J8" s="2">
        <f t="shared" si="3"/>
        <v>14</v>
      </c>
      <c r="K8" s="8">
        <v>2.76</v>
      </c>
      <c r="L8" s="2">
        <f t="shared" si="4"/>
        <v>16</v>
      </c>
      <c r="M8" s="2">
        <v>10.37</v>
      </c>
      <c r="N8" s="2">
        <f t="shared" si="5"/>
        <v>17</v>
      </c>
      <c r="O8" s="2">
        <f t="shared" si="6"/>
        <v>107.82</v>
      </c>
      <c r="P8" s="2">
        <f t="shared" si="7"/>
        <v>17</v>
      </c>
      <c r="Q8" s="1">
        <f t="shared" si="0"/>
        <v>82</v>
      </c>
      <c r="R8" s="1">
        <f t="shared" si="8"/>
        <v>17</v>
      </c>
      <c r="S8" s="1"/>
      <c r="U8">
        <v>120</v>
      </c>
      <c r="V8">
        <v>27.82</v>
      </c>
      <c r="W8">
        <f t="shared" si="1"/>
        <v>147.82</v>
      </c>
      <c r="X8">
        <f t="shared" si="10"/>
        <v>40</v>
      </c>
      <c r="Y8">
        <f t="shared" si="9"/>
        <v>107.82</v>
      </c>
    </row>
    <row r="9" spans="1:25" x14ac:dyDescent="0.3">
      <c r="A9" s="2">
        <v>126</v>
      </c>
      <c r="B9" s="2" t="s">
        <v>74</v>
      </c>
      <c r="C9" s="2">
        <v>2009</v>
      </c>
      <c r="D9" s="4" t="s">
        <v>131</v>
      </c>
      <c r="E9" s="2" t="s">
        <v>66</v>
      </c>
      <c r="F9" s="2"/>
      <c r="G9" s="8">
        <v>7.11</v>
      </c>
      <c r="H9" s="2">
        <f t="shared" si="2"/>
        <v>3</v>
      </c>
      <c r="I9" s="8">
        <v>22.8</v>
      </c>
      <c r="J9" s="2">
        <f t="shared" si="3"/>
        <v>5</v>
      </c>
      <c r="K9" s="8">
        <v>4.3499999999999996</v>
      </c>
      <c r="L9" s="2">
        <f t="shared" si="4"/>
        <v>2</v>
      </c>
      <c r="M9" s="2">
        <v>7.47</v>
      </c>
      <c r="N9" s="2">
        <f t="shared" si="5"/>
        <v>4</v>
      </c>
      <c r="O9" s="2">
        <f t="shared" si="6"/>
        <v>75.599999999999994</v>
      </c>
      <c r="P9" s="2">
        <f t="shared" si="7"/>
        <v>4</v>
      </c>
      <c r="Q9" s="1">
        <f t="shared" si="0"/>
        <v>18</v>
      </c>
      <c r="R9" s="1">
        <f t="shared" si="8"/>
        <v>4</v>
      </c>
      <c r="S9" s="1"/>
      <c r="U9">
        <v>120</v>
      </c>
      <c r="V9">
        <v>5.6</v>
      </c>
      <c r="W9">
        <f t="shared" si="1"/>
        <v>125.6</v>
      </c>
      <c r="X9">
        <f t="shared" si="10"/>
        <v>50</v>
      </c>
      <c r="Y9">
        <f t="shared" si="9"/>
        <v>75.599999999999994</v>
      </c>
    </row>
    <row r="10" spans="1:25" x14ac:dyDescent="0.3">
      <c r="A10" s="2">
        <v>127</v>
      </c>
      <c r="B10" s="2" t="s">
        <v>78</v>
      </c>
      <c r="C10" s="2">
        <v>2006</v>
      </c>
      <c r="D10" s="4" t="s">
        <v>131</v>
      </c>
      <c r="E10" s="2" t="s">
        <v>25</v>
      </c>
      <c r="F10" s="2"/>
      <c r="G10" s="8">
        <v>7.1</v>
      </c>
      <c r="H10" s="2">
        <f t="shared" si="2"/>
        <v>2</v>
      </c>
      <c r="I10" s="8">
        <v>50</v>
      </c>
      <c r="J10" s="2">
        <f t="shared" si="3"/>
        <v>1</v>
      </c>
      <c r="K10" s="8">
        <v>4.74</v>
      </c>
      <c r="L10" s="2">
        <f t="shared" si="4"/>
        <v>1</v>
      </c>
      <c r="M10" s="2">
        <v>7.32</v>
      </c>
      <c r="N10" s="2">
        <f t="shared" si="5"/>
        <v>2</v>
      </c>
      <c r="O10" s="2">
        <f t="shared" si="6"/>
        <v>64.83</v>
      </c>
      <c r="P10" s="2">
        <f t="shared" si="7"/>
        <v>1</v>
      </c>
      <c r="Q10" s="1">
        <f t="shared" si="0"/>
        <v>7</v>
      </c>
      <c r="R10" s="1">
        <f t="shared" si="8"/>
        <v>1</v>
      </c>
      <c r="S10" s="1"/>
      <c r="U10">
        <v>120</v>
      </c>
      <c r="V10">
        <v>4.83</v>
      </c>
      <c r="W10">
        <f t="shared" si="1"/>
        <v>124.83</v>
      </c>
      <c r="X10">
        <f t="shared" si="10"/>
        <v>60</v>
      </c>
      <c r="Y10">
        <f t="shared" si="9"/>
        <v>64.83</v>
      </c>
    </row>
    <row r="11" spans="1:25" x14ac:dyDescent="0.3">
      <c r="A11" s="2">
        <v>128</v>
      </c>
      <c r="B11" s="2" t="s">
        <v>79</v>
      </c>
      <c r="C11" s="2">
        <v>2008</v>
      </c>
      <c r="D11" s="4" t="s">
        <v>131</v>
      </c>
      <c r="E11" s="2" t="s">
        <v>25</v>
      </c>
      <c r="F11" s="2"/>
      <c r="G11" s="8">
        <v>7.07</v>
      </c>
      <c r="H11" s="2">
        <f t="shared" si="2"/>
        <v>1</v>
      </c>
      <c r="I11" s="8">
        <v>38</v>
      </c>
      <c r="J11" s="2">
        <f t="shared" si="3"/>
        <v>2</v>
      </c>
      <c r="K11" s="8">
        <v>4.3</v>
      </c>
      <c r="L11" s="2">
        <f t="shared" si="4"/>
        <v>4</v>
      </c>
      <c r="M11" s="2">
        <v>7.19</v>
      </c>
      <c r="N11" s="2">
        <f t="shared" si="5"/>
        <v>1</v>
      </c>
      <c r="O11" s="2">
        <f t="shared" si="6"/>
        <v>69.25</v>
      </c>
      <c r="P11" s="2">
        <f t="shared" si="7"/>
        <v>2</v>
      </c>
      <c r="Q11" s="1">
        <f t="shared" si="0"/>
        <v>10</v>
      </c>
      <c r="R11" s="1">
        <f t="shared" si="8"/>
        <v>2</v>
      </c>
      <c r="S11" s="1"/>
      <c r="U11">
        <v>120</v>
      </c>
      <c r="V11">
        <v>19.25</v>
      </c>
      <c r="W11">
        <f t="shared" si="1"/>
        <v>139.25</v>
      </c>
      <c r="X11">
        <f t="shared" si="10"/>
        <v>70</v>
      </c>
      <c r="Y11">
        <f t="shared" si="9"/>
        <v>69.25</v>
      </c>
    </row>
    <row r="12" spans="1:25" x14ac:dyDescent="0.3">
      <c r="A12" s="2">
        <v>129</v>
      </c>
      <c r="B12" s="2" t="s">
        <v>80</v>
      </c>
      <c r="C12" s="2">
        <v>2008</v>
      </c>
      <c r="D12" s="4" t="s">
        <v>131</v>
      </c>
      <c r="E12" s="2" t="s">
        <v>25</v>
      </c>
      <c r="F12" s="2"/>
      <c r="G12" s="8">
        <v>7.12</v>
      </c>
      <c r="H12" s="2">
        <f t="shared" si="2"/>
        <v>4</v>
      </c>
      <c r="I12" s="8">
        <v>34</v>
      </c>
      <c r="J12" s="2">
        <f t="shared" si="3"/>
        <v>3</v>
      </c>
      <c r="K12" s="8">
        <v>4.3099999999999996</v>
      </c>
      <c r="L12" s="2">
        <f t="shared" si="4"/>
        <v>3</v>
      </c>
      <c r="M12" s="2">
        <v>7.44</v>
      </c>
      <c r="N12" s="2">
        <f t="shared" si="5"/>
        <v>3</v>
      </c>
      <c r="O12" s="2">
        <f t="shared" si="6"/>
        <v>75.389999999999986</v>
      </c>
      <c r="P12" s="2">
        <f t="shared" si="7"/>
        <v>3</v>
      </c>
      <c r="Q12" s="1">
        <f t="shared" si="0"/>
        <v>16</v>
      </c>
      <c r="R12" s="1">
        <f t="shared" si="8"/>
        <v>3</v>
      </c>
      <c r="S12" s="1"/>
      <c r="U12">
        <v>120</v>
      </c>
      <c r="V12">
        <v>35.39</v>
      </c>
      <c r="W12">
        <f t="shared" si="1"/>
        <v>155.38999999999999</v>
      </c>
      <c r="X12">
        <f t="shared" si="10"/>
        <v>80</v>
      </c>
      <c r="Y12">
        <f t="shared" si="9"/>
        <v>75.389999999999986</v>
      </c>
    </row>
    <row r="13" spans="1:25" x14ac:dyDescent="0.3">
      <c r="A13" s="2">
        <v>130</v>
      </c>
      <c r="B13" s="2" t="s">
        <v>81</v>
      </c>
      <c r="C13" s="2">
        <v>2011</v>
      </c>
      <c r="D13" s="4" t="s">
        <v>131</v>
      </c>
      <c r="E13" s="2" t="s">
        <v>25</v>
      </c>
      <c r="F13" s="2"/>
      <c r="G13" s="2">
        <v>7.93</v>
      </c>
      <c r="H13" s="2">
        <f t="shared" si="2"/>
        <v>6</v>
      </c>
      <c r="I13" s="8">
        <v>18</v>
      </c>
      <c r="J13" s="2">
        <f t="shared" si="3"/>
        <v>8</v>
      </c>
      <c r="K13" s="8">
        <v>3.35</v>
      </c>
      <c r="L13" s="2">
        <f t="shared" si="4"/>
        <v>9</v>
      </c>
      <c r="M13" s="2">
        <v>9.02</v>
      </c>
      <c r="N13" s="2">
        <f t="shared" si="5"/>
        <v>6</v>
      </c>
      <c r="O13" s="2">
        <f t="shared" si="6"/>
        <v>86.699999999999989</v>
      </c>
      <c r="P13" s="2">
        <f t="shared" si="7"/>
        <v>9</v>
      </c>
      <c r="Q13" s="1">
        <f t="shared" si="0"/>
        <v>38</v>
      </c>
      <c r="R13" s="1">
        <f t="shared" si="8"/>
        <v>8</v>
      </c>
      <c r="S13" s="1"/>
      <c r="U13">
        <v>120</v>
      </c>
      <c r="V13">
        <v>56.7</v>
      </c>
      <c r="W13">
        <f t="shared" si="1"/>
        <v>176.7</v>
      </c>
      <c r="X13">
        <f t="shared" si="10"/>
        <v>90</v>
      </c>
      <c r="Y13">
        <f t="shared" si="9"/>
        <v>86.699999999999989</v>
      </c>
    </row>
    <row r="14" spans="1:25" x14ac:dyDescent="0.3">
      <c r="A14" s="2">
        <v>131</v>
      </c>
      <c r="B14" s="2" t="s">
        <v>84</v>
      </c>
      <c r="C14" s="2">
        <v>2011</v>
      </c>
      <c r="D14" s="4" t="s">
        <v>131</v>
      </c>
      <c r="E14" s="2" t="s">
        <v>85</v>
      </c>
      <c r="F14" s="2"/>
      <c r="G14" s="2">
        <v>9.1199999999999992</v>
      </c>
      <c r="H14" s="2">
        <f t="shared" si="2"/>
        <v>13</v>
      </c>
      <c r="I14" s="8">
        <v>13.7</v>
      </c>
      <c r="J14" s="2">
        <f t="shared" si="3"/>
        <v>12</v>
      </c>
      <c r="K14" s="8">
        <v>2.74</v>
      </c>
      <c r="L14" s="2">
        <f t="shared" si="4"/>
        <v>17</v>
      </c>
      <c r="M14" s="2">
        <v>9.81</v>
      </c>
      <c r="N14" s="2">
        <f t="shared" si="5"/>
        <v>13</v>
      </c>
      <c r="O14" s="2">
        <f t="shared" si="6"/>
        <v>98.4</v>
      </c>
      <c r="P14" s="2">
        <f t="shared" si="7"/>
        <v>15</v>
      </c>
      <c r="Q14" s="1">
        <f t="shared" si="0"/>
        <v>70</v>
      </c>
      <c r="R14" s="1">
        <f t="shared" si="8"/>
        <v>15</v>
      </c>
      <c r="S14" s="1"/>
      <c r="U14">
        <v>180</v>
      </c>
      <c r="V14">
        <v>18.399999999999999</v>
      </c>
      <c r="W14">
        <f t="shared" si="1"/>
        <v>198.4</v>
      </c>
      <c r="X14">
        <f t="shared" si="10"/>
        <v>100</v>
      </c>
      <c r="Y14">
        <f t="shared" si="9"/>
        <v>98.4</v>
      </c>
    </row>
    <row r="15" spans="1:25" x14ac:dyDescent="0.3">
      <c r="A15" s="2">
        <v>132</v>
      </c>
      <c r="B15" s="2" t="s">
        <v>89</v>
      </c>
      <c r="C15" s="2">
        <v>2011</v>
      </c>
      <c r="D15" s="4" t="s">
        <v>132</v>
      </c>
      <c r="E15" s="2" t="s">
        <v>40</v>
      </c>
      <c r="F15" s="2" t="s">
        <v>90</v>
      </c>
      <c r="G15" s="2">
        <v>7.87</v>
      </c>
      <c r="H15" s="2">
        <f t="shared" si="2"/>
        <v>5</v>
      </c>
      <c r="I15" s="8">
        <v>17.399999999999999</v>
      </c>
      <c r="J15" s="2">
        <f t="shared" si="3"/>
        <v>9</v>
      </c>
      <c r="K15" s="8">
        <v>3.8</v>
      </c>
      <c r="L15" s="2">
        <f t="shared" si="4"/>
        <v>5</v>
      </c>
      <c r="M15" s="2">
        <v>8.6199999999999992</v>
      </c>
      <c r="N15" s="2">
        <f t="shared" si="5"/>
        <v>5</v>
      </c>
      <c r="O15" s="2">
        <f t="shared" si="6"/>
        <v>86.02000000000001</v>
      </c>
      <c r="P15" s="2">
        <f t="shared" si="7"/>
        <v>8</v>
      </c>
      <c r="Q15" s="1">
        <f t="shared" si="0"/>
        <v>32</v>
      </c>
      <c r="R15" s="1">
        <f t="shared" si="8"/>
        <v>5</v>
      </c>
      <c r="S15" s="1"/>
      <c r="U15">
        <v>180</v>
      </c>
      <c r="V15">
        <v>16.02</v>
      </c>
      <c r="W15">
        <f t="shared" si="1"/>
        <v>196.02</v>
      </c>
      <c r="X15">
        <f t="shared" si="10"/>
        <v>110</v>
      </c>
      <c r="Y15">
        <f t="shared" si="9"/>
        <v>86.02000000000001</v>
      </c>
    </row>
    <row r="16" spans="1:25" x14ac:dyDescent="0.3">
      <c r="A16" s="2">
        <v>133</v>
      </c>
      <c r="B16" s="2" t="s">
        <v>92</v>
      </c>
      <c r="C16" s="2">
        <v>2011</v>
      </c>
      <c r="D16" s="4" t="s">
        <v>132</v>
      </c>
      <c r="E16" s="2" t="s">
        <v>25</v>
      </c>
      <c r="F16" s="2"/>
      <c r="G16" s="2">
        <v>9.19</v>
      </c>
      <c r="H16" s="2">
        <f t="shared" si="2"/>
        <v>14</v>
      </c>
      <c r="I16" s="8">
        <v>11.25</v>
      </c>
      <c r="J16" s="2">
        <f t="shared" si="3"/>
        <v>17</v>
      </c>
      <c r="K16" s="8">
        <v>3.22</v>
      </c>
      <c r="L16" s="2">
        <f t="shared" si="4"/>
        <v>11</v>
      </c>
      <c r="M16" s="2">
        <v>9.85</v>
      </c>
      <c r="N16" s="2">
        <f t="shared" si="5"/>
        <v>15</v>
      </c>
      <c r="O16" s="2">
        <f t="shared" si="6"/>
        <v>91.800000000000011</v>
      </c>
      <c r="P16" s="2">
        <f t="shared" si="7"/>
        <v>10</v>
      </c>
      <c r="Q16" s="1">
        <f t="shared" si="0"/>
        <v>67</v>
      </c>
      <c r="R16" s="1">
        <f t="shared" si="8"/>
        <v>13</v>
      </c>
      <c r="S16" s="1"/>
      <c r="U16">
        <v>180</v>
      </c>
      <c r="V16">
        <v>31.8</v>
      </c>
      <c r="W16">
        <f t="shared" si="1"/>
        <v>211.8</v>
      </c>
      <c r="X16">
        <f t="shared" si="10"/>
        <v>120</v>
      </c>
      <c r="Y16">
        <f t="shared" si="9"/>
        <v>91.800000000000011</v>
      </c>
    </row>
    <row r="17" spans="1:25" x14ac:dyDescent="0.3">
      <c r="A17" s="2">
        <v>134</v>
      </c>
      <c r="B17" s="2" t="s">
        <v>97</v>
      </c>
      <c r="C17" s="2">
        <v>2011</v>
      </c>
      <c r="D17" s="4" t="s">
        <v>132</v>
      </c>
      <c r="E17" s="2" t="s">
        <v>25</v>
      </c>
      <c r="F17" s="2" t="s">
        <v>85</v>
      </c>
      <c r="G17" s="2">
        <v>8.7899999999999991</v>
      </c>
      <c r="H17" s="2">
        <f t="shared" si="2"/>
        <v>11</v>
      </c>
      <c r="I17" s="8">
        <v>20.2</v>
      </c>
      <c r="J17" s="2">
        <f t="shared" si="3"/>
        <v>6</v>
      </c>
      <c r="K17" s="8">
        <v>2.91</v>
      </c>
      <c r="L17" s="2">
        <f t="shared" si="4"/>
        <v>12</v>
      </c>
      <c r="M17" s="2">
        <v>9.56</v>
      </c>
      <c r="N17" s="2">
        <f t="shared" si="5"/>
        <v>11</v>
      </c>
      <c r="O17" s="2">
        <f t="shared" si="6"/>
        <v>92.75</v>
      </c>
      <c r="P17" s="2">
        <f t="shared" si="7"/>
        <v>12</v>
      </c>
      <c r="Q17" s="1">
        <f t="shared" si="0"/>
        <v>52</v>
      </c>
      <c r="R17" s="1">
        <f t="shared" si="8"/>
        <v>10</v>
      </c>
      <c r="S17" s="1"/>
      <c r="U17">
        <v>180</v>
      </c>
      <c r="V17">
        <v>42.75</v>
      </c>
      <c r="W17">
        <f t="shared" si="1"/>
        <v>222.75</v>
      </c>
      <c r="X17">
        <f t="shared" si="10"/>
        <v>130</v>
      </c>
      <c r="Y17">
        <f t="shared" si="9"/>
        <v>92.75</v>
      </c>
    </row>
    <row r="18" spans="1:25" x14ac:dyDescent="0.3">
      <c r="A18" s="2">
        <v>135</v>
      </c>
      <c r="B18" s="2" t="s">
        <v>101</v>
      </c>
      <c r="C18" s="2">
        <v>2011</v>
      </c>
      <c r="D18" s="4" t="s">
        <v>132</v>
      </c>
      <c r="E18" s="2" t="s">
        <v>25</v>
      </c>
      <c r="F18" s="2"/>
      <c r="G18" s="2">
        <v>9.19</v>
      </c>
      <c r="H18" s="2">
        <f t="shared" si="2"/>
        <v>14</v>
      </c>
      <c r="I18" s="8">
        <v>12</v>
      </c>
      <c r="J18" s="2">
        <f t="shared" si="3"/>
        <v>16</v>
      </c>
      <c r="K18" s="8">
        <v>2.87</v>
      </c>
      <c r="L18" s="2">
        <f t="shared" si="4"/>
        <v>13</v>
      </c>
      <c r="M18" s="2">
        <v>9.31</v>
      </c>
      <c r="N18" s="2">
        <f t="shared" si="5"/>
        <v>9</v>
      </c>
      <c r="O18" s="2">
        <f t="shared" si="6"/>
        <v>92.37</v>
      </c>
      <c r="P18" s="2">
        <f t="shared" si="7"/>
        <v>11</v>
      </c>
      <c r="Q18" s="1">
        <f t="shared" si="0"/>
        <v>63</v>
      </c>
      <c r="R18" s="1">
        <f t="shared" si="8"/>
        <v>12</v>
      </c>
      <c r="S18" s="1"/>
      <c r="U18">
        <v>180</v>
      </c>
      <c r="V18">
        <v>52.37</v>
      </c>
      <c r="W18">
        <f t="shared" si="1"/>
        <v>232.37</v>
      </c>
      <c r="X18">
        <f t="shared" si="10"/>
        <v>140</v>
      </c>
      <c r="Y18">
        <f t="shared" si="9"/>
        <v>92.37</v>
      </c>
    </row>
    <row r="19" spans="1:25" x14ac:dyDescent="0.3">
      <c r="A19" s="2">
        <v>137</v>
      </c>
      <c r="B19" s="2" t="s">
        <v>113</v>
      </c>
      <c r="C19" s="2">
        <v>2010</v>
      </c>
      <c r="D19" s="4" t="s">
        <v>132</v>
      </c>
      <c r="E19" s="2" t="s">
        <v>25</v>
      </c>
      <c r="F19" s="2" t="s">
        <v>114</v>
      </c>
      <c r="G19" s="2">
        <v>8.56</v>
      </c>
      <c r="H19" s="2">
        <f t="shared" si="2"/>
        <v>10</v>
      </c>
      <c r="I19" s="8">
        <v>13.3</v>
      </c>
      <c r="J19" s="2">
        <f t="shared" si="3"/>
        <v>13</v>
      </c>
      <c r="K19" s="8">
        <v>3.23</v>
      </c>
      <c r="L19" s="2">
        <f t="shared" si="4"/>
        <v>10</v>
      </c>
      <c r="M19" s="2">
        <v>9.5</v>
      </c>
      <c r="N19" s="2">
        <f t="shared" si="5"/>
        <v>10</v>
      </c>
      <c r="O19" s="2">
        <f t="shared" si="6"/>
        <v>93.199999999999989</v>
      </c>
      <c r="P19" s="2">
        <f t="shared" si="7"/>
        <v>13</v>
      </c>
      <c r="Q19" s="1">
        <f t="shared" si="0"/>
        <v>56</v>
      </c>
      <c r="R19" s="1">
        <f t="shared" si="8"/>
        <v>11</v>
      </c>
      <c r="S19" s="1"/>
      <c r="U19">
        <v>240</v>
      </c>
      <c r="V19">
        <v>3.2</v>
      </c>
      <c r="W19">
        <f t="shared" si="1"/>
        <v>243.2</v>
      </c>
      <c r="X19">
        <f t="shared" si="10"/>
        <v>150</v>
      </c>
      <c r="Y19">
        <f t="shared" si="9"/>
        <v>93.199999999999989</v>
      </c>
    </row>
    <row r="20" spans="1:25" x14ac:dyDescent="0.3">
      <c r="A20" s="2">
        <v>139</v>
      </c>
      <c r="B20" s="2" t="s">
        <v>145</v>
      </c>
      <c r="C20" s="2">
        <v>2010</v>
      </c>
      <c r="D20" s="4" t="s">
        <v>132</v>
      </c>
      <c r="E20" s="2" t="s">
        <v>25</v>
      </c>
      <c r="F20" s="2"/>
      <c r="G20" s="2">
        <v>8.89</v>
      </c>
      <c r="H20" s="2">
        <f t="shared" si="2"/>
        <v>12</v>
      </c>
      <c r="I20" s="8">
        <v>10.8</v>
      </c>
      <c r="J20" s="2">
        <f t="shared" si="3"/>
        <v>18</v>
      </c>
      <c r="K20" s="8">
        <v>2.81</v>
      </c>
      <c r="L20" s="2">
        <f t="shared" si="4"/>
        <v>14</v>
      </c>
      <c r="M20" s="2">
        <v>10.14</v>
      </c>
      <c r="N20" s="2">
        <f t="shared" si="5"/>
        <v>16</v>
      </c>
      <c r="O20" s="2">
        <f t="shared" si="6"/>
        <v>99.079999999999984</v>
      </c>
      <c r="P20" s="2">
        <f t="shared" si="7"/>
        <v>16</v>
      </c>
      <c r="Q20" s="1">
        <f t="shared" si="0"/>
        <v>76</v>
      </c>
      <c r="R20" s="1">
        <f t="shared" si="8"/>
        <v>16</v>
      </c>
      <c r="S20" s="1"/>
      <c r="U20">
        <v>240</v>
      </c>
      <c r="V20">
        <v>19.079999999999998</v>
      </c>
      <c r="W20">
        <f t="shared" si="1"/>
        <v>259.08</v>
      </c>
      <c r="X20">
        <f t="shared" si="10"/>
        <v>160</v>
      </c>
      <c r="Y20">
        <f t="shared" si="9"/>
        <v>99.079999999999984</v>
      </c>
    </row>
    <row r="21" spans="1:25" x14ac:dyDescent="0.3">
      <c r="A21" s="2">
        <v>140</v>
      </c>
      <c r="B21" s="2" t="s">
        <v>146</v>
      </c>
      <c r="C21" s="2">
        <v>2011</v>
      </c>
      <c r="D21" s="4" t="s">
        <v>147</v>
      </c>
      <c r="E21" s="2" t="s">
        <v>25</v>
      </c>
      <c r="F21" s="2"/>
      <c r="G21" s="2">
        <v>9.34</v>
      </c>
      <c r="H21" s="2">
        <f t="shared" si="2"/>
        <v>16</v>
      </c>
      <c r="I21" s="8">
        <v>16.7</v>
      </c>
      <c r="J21" s="2">
        <f t="shared" si="3"/>
        <v>10</v>
      </c>
      <c r="K21" s="8">
        <v>2.81</v>
      </c>
      <c r="L21" s="2">
        <f t="shared" si="4"/>
        <v>14</v>
      </c>
      <c r="M21" s="2">
        <v>9.82</v>
      </c>
      <c r="N21" s="2">
        <f t="shared" si="5"/>
        <v>14</v>
      </c>
      <c r="O21" s="2">
        <f t="shared" si="6"/>
        <v>95.899999999999977</v>
      </c>
      <c r="P21" s="2">
        <f t="shared" si="7"/>
        <v>14</v>
      </c>
      <c r="Q21" s="1">
        <f t="shared" si="0"/>
        <v>68</v>
      </c>
      <c r="R21" s="1">
        <f t="shared" si="8"/>
        <v>14</v>
      </c>
      <c r="S21" s="1"/>
      <c r="U21">
        <v>240</v>
      </c>
      <c r="V21">
        <v>25.9</v>
      </c>
      <c r="W21">
        <f t="shared" si="1"/>
        <v>265.89999999999998</v>
      </c>
      <c r="X21">
        <f t="shared" si="10"/>
        <v>170</v>
      </c>
      <c r="Y21">
        <f t="shared" si="9"/>
        <v>95.899999999999977</v>
      </c>
    </row>
    <row r="25" spans="1:25" x14ac:dyDescent="0.3">
      <c r="A25" s="3" t="s">
        <v>0</v>
      </c>
      <c r="B25" s="3" t="s">
        <v>1</v>
      </c>
      <c r="C25" s="3" t="s">
        <v>2</v>
      </c>
      <c r="D25" s="3" t="s">
        <v>12</v>
      </c>
      <c r="E25" s="3" t="s">
        <v>3</v>
      </c>
      <c r="F25" s="3" t="s">
        <v>4</v>
      </c>
      <c r="G25" s="13" t="s">
        <v>5</v>
      </c>
      <c r="H25" s="13"/>
      <c r="I25" s="13" t="s">
        <v>6</v>
      </c>
      <c r="J25" s="13"/>
      <c r="K25" s="13" t="s">
        <v>7</v>
      </c>
      <c r="L25" s="13"/>
      <c r="M25" s="13" t="s">
        <v>8</v>
      </c>
      <c r="N25" s="13"/>
      <c r="O25" s="13" t="s">
        <v>24</v>
      </c>
      <c r="P25" s="13"/>
      <c r="Q25" s="3" t="s">
        <v>10</v>
      </c>
      <c r="R25" s="3" t="s">
        <v>11</v>
      </c>
      <c r="S25" s="3" t="s">
        <v>21</v>
      </c>
    </row>
    <row r="26" spans="1:25" x14ac:dyDescent="0.3">
      <c r="A26" s="2">
        <v>132</v>
      </c>
      <c r="B26" s="2" t="s">
        <v>89</v>
      </c>
      <c r="C26" s="2">
        <v>2011</v>
      </c>
      <c r="D26" s="4" t="s">
        <v>132</v>
      </c>
      <c r="E26" s="2" t="s">
        <v>40</v>
      </c>
      <c r="F26" s="2" t="s">
        <v>90</v>
      </c>
      <c r="G26" s="2">
        <v>7.87</v>
      </c>
      <c r="H26" s="2">
        <f>RANK(G26,$G$4:$G$21,1)</f>
        <v>5</v>
      </c>
      <c r="I26" s="8">
        <v>17.399999999999999</v>
      </c>
      <c r="J26" s="2">
        <f>RANK(I26,$I$4:$I$21,0)</f>
        <v>9</v>
      </c>
      <c r="K26" s="8">
        <v>3.8</v>
      </c>
      <c r="L26" s="2">
        <f>RANK(K26,$K$4:$K$21,0)</f>
        <v>5</v>
      </c>
      <c r="M26" s="2">
        <v>8.6199999999999992</v>
      </c>
      <c r="N26" s="2">
        <f>RANK(M26,$M$4:$M$21,1)</f>
        <v>5</v>
      </c>
      <c r="O26" s="2">
        <v>86.02000000000001</v>
      </c>
      <c r="P26" s="2">
        <f>RANK(O26,$O$4:$O$21,1)</f>
        <v>8</v>
      </c>
      <c r="Q26" s="1">
        <f>H26+J26+L26+N26+P26</f>
        <v>32</v>
      </c>
      <c r="R26" s="1">
        <f>RANK(Q26,$Q$4:$Q$21,1)</f>
        <v>5</v>
      </c>
      <c r="S26" s="1">
        <v>1</v>
      </c>
    </row>
    <row r="27" spans="1:25" x14ac:dyDescent="0.3">
      <c r="A27" s="2">
        <v>121</v>
      </c>
      <c r="B27" s="2" t="s">
        <v>32</v>
      </c>
      <c r="C27" s="2">
        <v>2011</v>
      </c>
      <c r="D27" s="4" t="s">
        <v>132</v>
      </c>
      <c r="E27" s="2" t="s">
        <v>33</v>
      </c>
      <c r="F27" s="2"/>
      <c r="G27" s="8">
        <v>8.1300000000000008</v>
      </c>
      <c r="H27" s="2">
        <f>RANK(G27,$G$4:$G$21,1)</f>
        <v>7</v>
      </c>
      <c r="I27" s="8">
        <v>18.3</v>
      </c>
      <c r="J27" s="2">
        <f>RANK(I27,$I$4:$I$21,0)</f>
        <v>7</v>
      </c>
      <c r="K27" s="8">
        <v>3.67</v>
      </c>
      <c r="L27" s="2">
        <f>RANK(K27,$K$4:$K$21,0)</f>
        <v>6</v>
      </c>
      <c r="M27" s="2">
        <v>9.56</v>
      </c>
      <c r="N27" s="2">
        <f>RANK(M27,$M$4:$M$21,1)</f>
        <v>11</v>
      </c>
      <c r="O27" s="2">
        <v>77.069999999999993</v>
      </c>
      <c r="P27" s="2">
        <f>RANK(O27,$O$4:$O$21,1)</f>
        <v>5</v>
      </c>
      <c r="Q27" s="1">
        <f>H27+J27+L27+N27+P27</f>
        <v>36</v>
      </c>
      <c r="R27" s="1">
        <f>RANK(Q27,$Q$4:$Q$21,1)</f>
        <v>7</v>
      </c>
      <c r="S27" s="1">
        <v>2</v>
      </c>
    </row>
    <row r="28" spans="1:25" x14ac:dyDescent="0.3">
      <c r="A28" s="2">
        <v>124</v>
      </c>
      <c r="B28" s="2" t="s">
        <v>53</v>
      </c>
      <c r="C28" s="2">
        <v>2008</v>
      </c>
      <c r="D28" s="4" t="s">
        <v>132</v>
      </c>
      <c r="E28" s="2" t="s">
        <v>25</v>
      </c>
      <c r="F28" s="2"/>
      <c r="G28" s="8">
        <v>8.19</v>
      </c>
      <c r="H28" s="2">
        <f>RANK(G28,$G$4:$G$21,1)</f>
        <v>9</v>
      </c>
      <c r="I28" s="8">
        <v>14.6</v>
      </c>
      <c r="J28" s="2">
        <f>RANK(I28,$I$4:$I$21,0)</f>
        <v>11</v>
      </c>
      <c r="K28" s="8">
        <v>3.64</v>
      </c>
      <c r="L28" s="2">
        <f>RANK(K28,$K$4:$K$21,0)</f>
        <v>7</v>
      </c>
      <c r="M28" s="2">
        <v>9.14</v>
      </c>
      <c r="N28" s="2">
        <f>RANK(M28,$M$4:$M$21,1)</f>
        <v>8</v>
      </c>
      <c r="O28" s="2">
        <v>82.02000000000001</v>
      </c>
      <c r="P28" s="2">
        <f>RANK(O28,$O$4:$O$21,1)</f>
        <v>7</v>
      </c>
      <c r="Q28" s="1">
        <f>H28+J28+L28+N28+P28</f>
        <v>42</v>
      </c>
      <c r="R28" s="1">
        <f>RANK(Q28,$Q$4:$Q$21,1)</f>
        <v>9</v>
      </c>
      <c r="S28" s="1">
        <v>3</v>
      </c>
    </row>
    <row r="29" spans="1:25" x14ac:dyDescent="0.3">
      <c r="A29" s="2">
        <v>134</v>
      </c>
      <c r="B29" s="2" t="s">
        <v>97</v>
      </c>
      <c r="C29" s="2">
        <v>2011</v>
      </c>
      <c r="D29" s="4" t="s">
        <v>132</v>
      </c>
      <c r="E29" s="2" t="s">
        <v>25</v>
      </c>
      <c r="F29" s="2" t="s">
        <v>85</v>
      </c>
      <c r="G29" s="2">
        <v>8.7899999999999991</v>
      </c>
      <c r="H29" s="2">
        <f>RANK(G29,$G$4:$G$21,1)</f>
        <v>11</v>
      </c>
      <c r="I29" s="8">
        <v>20.2</v>
      </c>
      <c r="J29" s="2">
        <f>RANK(I29,$I$4:$I$21,0)</f>
        <v>6</v>
      </c>
      <c r="K29" s="8">
        <v>2.91</v>
      </c>
      <c r="L29" s="2">
        <f>RANK(K29,$K$4:$K$21,0)</f>
        <v>12</v>
      </c>
      <c r="M29" s="2">
        <v>9.56</v>
      </c>
      <c r="N29" s="2">
        <f>RANK(M29,$M$4:$M$21,1)</f>
        <v>11</v>
      </c>
      <c r="O29" s="2">
        <v>92.75</v>
      </c>
      <c r="P29" s="2">
        <f>RANK(O29,$O$4:$O$21,1)</f>
        <v>12</v>
      </c>
      <c r="Q29" s="1">
        <f>H29+J29+L29+N29+P29</f>
        <v>52</v>
      </c>
      <c r="R29" s="1">
        <f>RANK(Q29,$Q$4:$Q$21,1)</f>
        <v>10</v>
      </c>
      <c r="S29" s="1">
        <v>4</v>
      </c>
    </row>
    <row r="30" spans="1:25" x14ac:dyDescent="0.3">
      <c r="A30" s="2">
        <v>137</v>
      </c>
      <c r="B30" s="2" t="s">
        <v>113</v>
      </c>
      <c r="C30" s="2">
        <v>2010</v>
      </c>
      <c r="D30" s="4" t="s">
        <v>132</v>
      </c>
      <c r="E30" s="2" t="s">
        <v>25</v>
      </c>
      <c r="F30" s="2" t="s">
        <v>114</v>
      </c>
      <c r="G30" s="2">
        <v>8.56</v>
      </c>
      <c r="H30" s="2">
        <f>RANK(G30,$G$4:$G$21,1)</f>
        <v>10</v>
      </c>
      <c r="I30" s="8">
        <v>13.3</v>
      </c>
      <c r="J30" s="2">
        <f>RANK(I30,$I$4:$I$21,0)</f>
        <v>13</v>
      </c>
      <c r="K30" s="8">
        <v>3.23</v>
      </c>
      <c r="L30" s="2">
        <f>RANK(K30,$K$4:$K$21,0)</f>
        <v>10</v>
      </c>
      <c r="M30" s="2">
        <v>9.5</v>
      </c>
      <c r="N30" s="2">
        <f>RANK(M30,$M$4:$M$21,1)</f>
        <v>10</v>
      </c>
      <c r="O30" s="2">
        <v>93.199999999999989</v>
      </c>
      <c r="P30" s="2">
        <f>RANK(O30,$O$4:$O$21,1)</f>
        <v>13</v>
      </c>
      <c r="Q30" s="1">
        <f>H30+J30+L30+N30+P30</f>
        <v>56</v>
      </c>
      <c r="R30" s="1">
        <f>RANK(Q30,$Q$4:$Q$21,1)</f>
        <v>11</v>
      </c>
      <c r="S30" s="1">
        <v>5</v>
      </c>
    </row>
    <row r="31" spans="1:25" x14ac:dyDescent="0.3">
      <c r="A31" s="2">
        <v>135</v>
      </c>
      <c r="B31" s="2" t="s">
        <v>101</v>
      </c>
      <c r="C31" s="2">
        <v>2011</v>
      </c>
      <c r="D31" s="4" t="s">
        <v>132</v>
      </c>
      <c r="E31" s="2" t="s">
        <v>25</v>
      </c>
      <c r="F31" s="2"/>
      <c r="G31" s="2">
        <v>9.19</v>
      </c>
      <c r="H31" s="2">
        <f>RANK(G31,$G$4:$G$21,1)</f>
        <v>14</v>
      </c>
      <c r="I31" s="8">
        <v>12</v>
      </c>
      <c r="J31" s="2">
        <f>RANK(I31,$I$4:$I$21,0)</f>
        <v>16</v>
      </c>
      <c r="K31" s="8">
        <v>2.87</v>
      </c>
      <c r="L31" s="2">
        <f>RANK(K31,$K$4:$K$21,0)</f>
        <v>13</v>
      </c>
      <c r="M31" s="2">
        <v>9.31</v>
      </c>
      <c r="N31" s="2">
        <f>RANK(M31,$M$4:$M$21,1)</f>
        <v>9</v>
      </c>
      <c r="O31" s="2">
        <v>92.37</v>
      </c>
      <c r="P31" s="2">
        <f>RANK(O31,$O$4:$O$21,1)</f>
        <v>11</v>
      </c>
      <c r="Q31" s="1">
        <f>H31+J31+L31+N31+P31</f>
        <v>63</v>
      </c>
      <c r="R31" s="1">
        <f>RANK(Q31,$Q$4:$Q$21,1)</f>
        <v>12</v>
      </c>
      <c r="S31" s="1">
        <v>6</v>
      </c>
    </row>
    <row r="32" spans="1:25" x14ac:dyDescent="0.3">
      <c r="A32" s="2">
        <v>133</v>
      </c>
      <c r="B32" s="2" t="s">
        <v>92</v>
      </c>
      <c r="C32" s="2">
        <v>2011</v>
      </c>
      <c r="D32" s="4" t="s">
        <v>132</v>
      </c>
      <c r="E32" s="2" t="s">
        <v>25</v>
      </c>
      <c r="F32" s="2"/>
      <c r="G32" s="2">
        <v>9.19</v>
      </c>
      <c r="H32" s="2">
        <f>RANK(G32,$G$4:$G$21,1)</f>
        <v>14</v>
      </c>
      <c r="I32" s="8">
        <v>11.25</v>
      </c>
      <c r="J32" s="2">
        <f>RANK(I32,$I$4:$I$21,0)</f>
        <v>17</v>
      </c>
      <c r="K32" s="8">
        <v>3.22</v>
      </c>
      <c r="L32" s="2">
        <f>RANK(K32,$K$4:$K$21,0)</f>
        <v>11</v>
      </c>
      <c r="M32" s="2">
        <v>9.85</v>
      </c>
      <c r="N32" s="2">
        <f>RANK(M32,$M$4:$M$21,1)</f>
        <v>15</v>
      </c>
      <c r="O32" s="2">
        <v>91.800000000000011</v>
      </c>
      <c r="P32" s="2">
        <f>RANK(O32,$O$4:$O$21,1)</f>
        <v>10</v>
      </c>
      <c r="Q32" s="1">
        <f>H32+J32+L32+N32+P32</f>
        <v>67</v>
      </c>
      <c r="R32" s="1">
        <f>RANK(Q32,$Q$4:$Q$21,1)</f>
        <v>13</v>
      </c>
      <c r="S32" s="1">
        <v>7</v>
      </c>
    </row>
    <row r="33" spans="1:19" x14ac:dyDescent="0.3">
      <c r="A33" s="2">
        <v>139</v>
      </c>
      <c r="B33" s="2" t="s">
        <v>145</v>
      </c>
      <c r="C33" s="2">
        <v>2010</v>
      </c>
      <c r="D33" s="4" t="s">
        <v>132</v>
      </c>
      <c r="E33" s="2" t="s">
        <v>25</v>
      </c>
      <c r="F33" s="2"/>
      <c r="G33" s="2">
        <v>8.89</v>
      </c>
      <c r="H33" s="2">
        <f>RANK(G33,$G$4:$G$21,1)</f>
        <v>12</v>
      </c>
      <c r="I33" s="8">
        <v>10.8</v>
      </c>
      <c r="J33" s="2">
        <f>RANK(I33,$I$4:$I$21,0)</f>
        <v>18</v>
      </c>
      <c r="K33" s="8">
        <v>2.81</v>
      </c>
      <c r="L33" s="2">
        <f>RANK(K33,$K$4:$K$21,0)</f>
        <v>14</v>
      </c>
      <c r="M33" s="2">
        <v>10.14</v>
      </c>
      <c r="N33" s="2">
        <f>RANK(M33,$M$4:$M$21,1)</f>
        <v>16</v>
      </c>
      <c r="O33" s="2">
        <v>99.079999999999984</v>
      </c>
      <c r="P33" s="2">
        <f>RANK(O33,$O$4:$O$21,1)</f>
        <v>16</v>
      </c>
      <c r="Q33" s="1">
        <f>H33+J33+L33+N33+P33</f>
        <v>76</v>
      </c>
      <c r="R33" s="1">
        <f>RANK(Q33,$Q$4:$Q$21,1)</f>
        <v>16</v>
      </c>
      <c r="S33" s="1">
        <v>8</v>
      </c>
    </row>
    <row r="34" spans="1:19" x14ac:dyDescent="0.3">
      <c r="A34" s="2">
        <v>125</v>
      </c>
      <c r="B34" s="2" t="s">
        <v>68</v>
      </c>
      <c r="C34" s="2">
        <v>2011</v>
      </c>
      <c r="D34" s="4" t="s">
        <v>132</v>
      </c>
      <c r="E34" s="2" t="s">
        <v>69</v>
      </c>
      <c r="F34" s="2"/>
      <c r="G34" s="8">
        <v>9.65</v>
      </c>
      <c r="H34" s="2">
        <f>RANK(G34,$G$4:$G$21,1)</f>
        <v>18</v>
      </c>
      <c r="I34" s="8">
        <v>13</v>
      </c>
      <c r="J34" s="2">
        <f>RANK(I34,$I$4:$I$21,0)</f>
        <v>14</v>
      </c>
      <c r="K34" s="8">
        <v>2.76</v>
      </c>
      <c r="L34" s="2">
        <f>RANK(K34,$K$4:$K$21,0)</f>
        <v>16</v>
      </c>
      <c r="M34" s="2">
        <v>10.37</v>
      </c>
      <c r="N34" s="2">
        <f>RANK(M34,$M$4:$M$21,1)</f>
        <v>17</v>
      </c>
      <c r="O34" s="2">
        <v>107.82</v>
      </c>
      <c r="P34" s="2">
        <f>RANK(O34,$O$4:$O$21,1)</f>
        <v>17</v>
      </c>
      <c r="Q34" s="1">
        <f>H34+J34+L34+N34+P34</f>
        <v>82</v>
      </c>
      <c r="R34" s="1">
        <f>RANK(Q34,$Q$4:$Q$21,1)</f>
        <v>17</v>
      </c>
      <c r="S34" s="1">
        <v>9</v>
      </c>
    </row>
    <row r="35" spans="1:19" x14ac:dyDescent="0.3">
      <c r="A35" s="2">
        <v>123</v>
      </c>
      <c r="B35" s="2" t="s">
        <v>49</v>
      </c>
      <c r="C35" s="2">
        <v>2011</v>
      </c>
      <c r="D35" s="4" t="s">
        <v>132</v>
      </c>
      <c r="E35" s="2" t="s">
        <v>25</v>
      </c>
      <c r="F35" s="2" t="s">
        <v>85</v>
      </c>
      <c r="G35" s="8">
        <v>9.64</v>
      </c>
      <c r="H35" s="2">
        <f>RANK(G35,$G$4:$G$21,1)</f>
        <v>17</v>
      </c>
      <c r="I35" s="8">
        <v>12.9</v>
      </c>
      <c r="J35" s="2">
        <f>RANK(I35,$I$4:$I$21,0)</f>
        <v>15</v>
      </c>
      <c r="K35" s="8">
        <v>2.09</v>
      </c>
      <c r="L35" s="2">
        <f>RANK(K35,$K$4:$K$21,0)</f>
        <v>18</v>
      </c>
      <c r="M35" s="2">
        <v>10.38</v>
      </c>
      <c r="N35" s="2">
        <f>RANK(M35,$M$4:$M$21,1)</f>
        <v>18</v>
      </c>
      <c r="O35" s="2">
        <v>110.78999999999999</v>
      </c>
      <c r="P35" s="2">
        <f>RANK(O35,$O$4:$O$21,1)</f>
        <v>18</v>
      </c>
      <c r="Q35" s="1">
        <f>H35+J35+L35+N35+P35</f>
        <v>86</v>
      </c>
      <c r="R35" s="1">
        <f>RANK(Q35,$Q$4:$Q$21,1)</f>
        <v>18</v>
      </c>
      <c r="S35" s="1">
        <v>10</v>
      </c>
    </row>
    <row r="36" spans="1:19" x14ac:dyDescent="0.3">
      <c r="A36" s="2">
        <v>127</v>
      </c>
      <c r="B36" s="2" t="s">
        <v>78</v>
      </c>
      <c r="C36" s="2">
        <v>2006</v>
      </c>
      <c r="D36" s="4" t="s">
        <v>131</v>
      </c>
      <c r="E36" s="2" t="s">
        <v>25</v>
      </c>
      <c r="F36" s="2"/>
      <c r="G36" s="8">
        <v>7.1</v>
      </c>
      <c r="H36" s="2">
        <f>RANK(G36,$G$4:$G$21,1)</f>
        <v>2</v>
      </c>
      <c r="I36" s="8">
        <v>50</v>
      </c>
      <c r="J36" s="2">
        <f>RANK(I36,$I$4:$I$21,0)</f>
        <v>1</v>
      </c>
      <c r="K36" s="8">
        <v>4.74</v>
      </c>
      <c r="L36" s="2">
        <f>RANK(K36,$K$4:$K$21,0)</f>
        <v>1</v>
      </c>
      <c r="M36" s="2">
        <v>7.32</v>
      </c>
      <c r="N36" s="2">
        <f>RANK(M36,$M$4:$M$21,1)</f>
        <v>2</v>
      </c>
      <c r="O36" s="2">
        <v>64.83</v>
      </c>
      <c r="P36" s="2">
        <f>RANK(O36,$O$4:$O$21,1)</f>
        <v>1</v>
      </c>
      <c r="Q36" s="1">
        <f>H36+J36+L36+N36+P36</f>
        <v>7</v>
      </c>
      <c r="R36" s="1">
        <f>RANK(Q36,$Q$4:$Q$21,1)</f>
        <v>1</v>
      </c>
      <c r="S36" s="1">
        <v>1</v>
      </c>
    </row>
    <row r="37" spans="1:19" x14ac:dyDescent="0.3">
      <c r="A37" s="2">
        <v>128</v>
      </c>
      <c r="B37" s="2" t="s">
        <v>79</v>
      </c>
      <c r="C37" s="2">
        <v>2008</v>
      </c>
      <c r="D37" s="4" t="s">
        <v>131</v>
      </c>
      <c r="E37" s="2" t="s">
        <v>25</v>
      </c>
      <c r="F37" s="2"/>
      <c r="G37" s="8">
        <v>7.07</v>
      </c>
      <c r="H37" s="2">
        <f>RANK(G37,$G$4:$G$21,1)</f>
        <v>1</v>
      </c>
      <c r="I37" s="8">
        <v>38</v>
      </c>
      <c r="J37" s="2">
        <f>RANK(I37,$I$4:$I$21,0)</f>
        <v>2</v>
      </c>
      <c r="K37" s="8">
        <v>4.3</v>
      </c>
      <c r="L37" s="2">
        <f>RANK(K37,$K$4:$K$21,0)</f>
        <v>4</v>
      </c>
      <c r="M37" s="2">
        <v>7.19</v>
      </c>
      <c r="N37" s="2">
        <f>RANK(M37,$M$4:$M$21,1)</f>
        <v>1</v>
      </c>
      <c r="O37" s="2">
        <v>69.25</v>
      </c>
      <c r="P37" s="2">
        <f>RANK(O37,$O$4:$O$21,1)</f>
        <v>2</v>
      </c>
      <c r="Q37" s="1">
        <f>H37+J37+L37+N37+P37</f>
        <v>10</v>
      </c>
      <c r="R37" s="1">
        <f>RANK(Q37,$Q$4:$Q$21,1)</f>
        <v>2</v>
      </c>
      <c r="S37" s="1">
        <v>2</v>
      </c>
    </row>
    <row r="38" spans="1:19" x14ac:dyDescent="0.3">
      <c r="A38" s="2">
        <v>129</v>
      </c>
      <c r="B38" s="2" t="s">
        <v>80</v>
      </c>
      <c r="C38" s="2">
        <v>2008</v>
      </c>
      <c r="D38" s="4" t="s">
        <v>131</v>
      </c>
      <c r="E38" s="2" t="s">
        <v>25</v>
      </c>
      <c r="F38" s="2"/>
      <c r="G38" s="8">
        <v>7.12</v>
      </c>
      <c r="H38" s="2">
        <f>RANK(G38,$G$4:$G$21,1)</f>
        <v>4</v>
      </c>
      <c r="I38" s="8">
        <v>34</v>
      </c>
      <c r="J38" s="2">
        <f>RANK(I38,$I$4:$I$21,0)</f>
        <v>3</v>
      </c>
      <c r="K38" s="8">
        <v>4.3099999999999996</v>
      </c>
      <c r="L38" s="2">
        <f>RANK(K38,$K$4:$K$21,0)</f>
        <v>3</v>
      </c>
      <c r="M38" s="2">
        <v>7.44</v>
      </c>
      <c r="N38" s="2">
        <f>RANK(M38,$M$4:$M$21,1)</f>
        <v>3</v>
      </c>
      <c r="O38" s="2">
        <v>75.389999999999986</v>
      </c>
      <c r="P38" s="2">
        <f>RANK(O38,$O$4:$O$21,1)</f>
        <v>3</v>
      </c>
      <c r="Q38" s="1">
        <f>H38+J38+L38+N38+P38</f>
        <v>16</v>
      </c>
      <c r="R38" s="1">
        <f>RANK(Q38,$Q$4:$Q$21,1)</f>
        <v>3</v>
      </c>
      <c r="S38" s="1">
        <v>3</v>
      </c>
    </row>
    <row r="39" spans="1:19" x14ac:dyDescent="0.3">
      <c r="A39" s="2">
        <v>126</v>
      </c>
      <c r="B39" s="2" t="s">
        <v>74</v>
      </c>
      <c r="C39" s="2">
        <v>2009</v>
      </c>
      <c r="D39" s="4" t="s">
        <v>131</v>
      </c>
      <c r="E39" s="2" t="s">
        <v>66</v>
      </c>
      <c r="F39" s="2"/>
      <c r="G39" s="8">
        <v>7.11</v>
      </c>
      <c r="H39" s="2">
        <f>RANK(G39,$G$4:$G$21,1)</f>
        <v>3</v>
      </c>
      <c r="I39" s="8">
        <v>22.8</v>
      </c>
      <c r="J39" s="2">
        <f>RANK(I39,$I$4:$I$21,0)</f>
        <v>5</v>
      </c>
      <c r="K39" s="8">
        <v>4.3499999999999996</v>
      </c>
      <c r="L39" s="2">
        <f>RANK(K39,$K$4:$K$21,0)</f>
        <v>2</v>
      </c>
      <c r="M39" s="2">
        <v>7.47</v>
      </c>
      <c r="N39" s="2">
        <f>RANK(M39,$M$4:$M$21,1)</f>
        <v>4</v>
      </c>
      <c r="O39" s="2">
        <v>75.599999999999994</v>
      </c>
      <c r="P39" s="2">
        <f>RANK(O39,$O$4:$O$21,1)</f>
        <v>4</v>
      </c>
      <c r="Q39" s="1">
        <f>H39+J39+L39+N39+P39</f>
        <v>18</v>
      </c>
      <c r="R39" s="1">
        <f>RANK(Q39,$Q$4:$Q$21,1)</f>
        <v>4</v>
      </c>
      <c r="S39" s="1">
        <v>4</v>
      </c>
    </row>
    <row r="40" spans="1:19" x14ac:dyDescent="0.3">
      <c r="A40" s="2">
        <v>122</v>
      </c>
      <c r="B40" s="2" t="s">
        <v>47</v>
      </c>
      <c r="C40" s="2">
        <v>2011</v>
      </c>
      <c r="D40" s="4" t="s">
        <v>131</v>
      </c>
      <c r="E40" s="2" t="s">
        <v>25</v>
      </c>
      <c r="F40" s="2"/>
      <c r="G40" s="8">
        <v>8.17</v>
      </c>
      <c r="H40" s="2">
        <f>RANK(G40,$G$4:$G$21,1)</f>
        <v>8</v>
      </c>
      <c r="I40" s="8">
        <v>23.25</v>
      </c>
      <c r="J40" s="2">
        <f>RANK(I40,$I$4:$I$21,0)</f>
        <v>4</v>
      </c>
      <c r="K40" s="8">
        <v>3.57</v>
      </c>
      <c r="L40" s="2">
        <f>RANK(K40,$K$4:$K$21,0)</f>
        <v>8</v>
      </c>
      <c r="M40" s="2">
        <v>9.11</v>
      </c>
      <c r="N40" s="2">
        <f>RANK(M40,$M$4:$M$21,1)</f>
        <v>7</v>
      </c>
      <c r="O40" s="2">
        <v>77.39</v>
      </c>
      <c r="P40" s="2">
        <f>RANK(O40,$O$4:$O$21,1)</f>
        <v>6</v>
      </c>
      <c r="Q40" s="1">
        <f>H40+J40+L40+N40+P40</f>
        <v>33</v>
      </c>
      <c r="R40" s="1">
        <f>RANK(Q40,$Q$4:$Q$21,1)</f>
        <v>6</v>
      </c>
      <c r="S40" s="1">
        <v>5</v>
      </c>
    </row>
    <row r="41" spans="1:19" x14ac:dyDescent="0.3">
      <c r="A41" s="2">
        <v>130</v>
      </c>
      <c r="B41" s="2" t="s">
        <v>81</v>
      </c>
      <c r="C41" s="2">
        <v>2011</v>
      </c>
      <c r="D41" s="4" t="s">
        <v>131</v>
      </c>
      <c r="E41" s="2" t="s">
        <v>25</v>
      </c>
      <c r="F41" s="2"/>
      <c r="G41" s="2">
        <v>7.93</v>
      </c>
      <c r="H41" s="2">
        <f>RANK(G41,$G$4:$G$21,1)</f>
        <v>6</v>
      </c>
      <c r="I41" s="8">
        <v>18</v>
      </c>
      <c r="J41" s="2">
        <f>RANK(I41,$I$4:$I$21,0)</f>
        <v>8</v>
      </c>
      <c r="K41" s="8">
        <v>3.35</v>
      </c>
      <c r="L41" s="2">
        <f>RANK(K41,$K$4:$K$21,0)</f>
        <v>9</v>
      </c>
      <c r="M41" s="2">
        <v>9.02</v>
      </c>
      <c r="N41" s="2">
        <f>RANK(M41,$M$4:$M$21,1)</f>
        <v>6</v>
      </c>
      <c r="O41" s="2">
        <v>86.699999999999989</v>
      </c>
      <c r="P41" s="2">
        <f>RANK(O41,$O$4:$O$21,1)</f>
        <v>9</v>
      </c>
      <c r="Q41" s="1">
        <f>H41+J41+L41+N41+P41</f>
        <v>38</v>
      </c>
      <c r="R41" s="1">
        <f>RANK(Q41,$Q$4:$Q$21,1)</f>
        <v>8</v>
      </c>
      <c r="S41" s="1">
        <v>6</v>
      </c>
    </row>
    <row r="42" spans="1:19" x14ac:dyDescent="0.3">
      <c r="A42" s="2">
        <v>140</v>
      </c>
      <c r="B42" s="2" t="s">
        <v>146</v>
      </c>
      <c r="C42" s="2">
        <v>2011</v>
      </c>
      <c r="D42" s="4" t="s">
        <v>147</v>
      </c>
      <c r="E42" s="2" t="s">
        <v>25</v>
      </c>
      <c r="F42" s="2"/>
      <c r="G42" s="2">
        <v>9.34</v>
      </c>
      <c r="H42" s="2">
        <f>RANK(G42,$G$4:$G$21,1)</f>
        <v>16</v>
      </c>
      <c r="I42" s="8">
        <v>16.7</v>
      </c>
      <c r="J42" s="2">
        <f>RANK(I42,$I$4:$I$21,0)</f>
        <v>10</v>
      </c>
      <c r="K42" s="8">
        <v>2.81</v>
      </c>
      <c r="L42" s="2">
        <f>RANK(K42,$K$4:$K$21,0)</f>
        <v>14</v>
      </c>
      <c r="M42" s="2">
        <v>9.82</v>
      </c>
      <c r="N42" s="2">
        <f>RANK(M42,$M$4:$M$21,1)</f>
        <v>14</v>
      </c>
      <c r="O42" s="2">
        <v>95.899999999999977</v>
      </c>
      <c r="P42" s="2">
        <f>RANK(O42,$O$4:$O$21,1)</f>
        <v>14</v>
      </c>
      <c r="Q42" s="1">
        <f>H42+J42+L42+N42+P42</f>
        <v>68</v>
      </c>
      <c r="R42" s="1">
        <f>RANK(Q42,$Q$4:$Q$21,1)</f>
        <v>14</v>
      </c>
      <c r="S42" s="1">
        <v>7</v>
      </c>
    </row>
    <row r="43" spans="1:19" x14ac:dyDescent="0.3">
      <c r="A43" s="2">
        <v>131</v>
      </c>
      <c r="B43" s="2" t="s">
        <v>84</v>
      </c>
      <c r="C43" s="2">
        <v>2011</v>
      </c>
      <c r="D43" s="4" t="s">
        <v>131</v>
      </c>
      <c r="E43" s="2" t="s">
        <v>85</v>
      </c>
      <c r="F43" s="2"/>
      <c r="G43" s="2">
        <v>9.1199999999999992</v>
      </c>
      <c r="H43" s="2">
        <f>RANK(G43,$G$4:$G$21,1)</f>
        <v>13</v>
      </c>
      <c r="I43" s="8">
        <v>13.7</v>
      </c>
      <c r="J43" s="2">
        <f>RANK(I43,$I$4:$I$21,0)</f>
        <v>12</v>
      </c>
      <c r="K43" s="8">
        <v>2.74</v>
      </c>
      <c r="L43" s="2">
        <f>RANK(K43,$K$4:$K$21,0)</f>
        <v>17</v>
      </c>
      <c r="M43" s="2">
        <v>9.81</v>
      </c>
      <c r="N43" s="2">
        <f>RANK(M43,$M$4:$M$21,1)</f>
        <v>13</v>
      </c>
      <c r="O43" s="2">
        <v>98.4</v>
      </c>
      <c r="P43" s="2">
        <f>RANK(O43,$O$4:$O$21,1)</f>
        <v>15</v>
      </c>
      <c r="Q43" s="1">
        <f>H43+J43+L43+N43+P43</f>
        <v>70</v>
      </c>
      <c r="R43" s="1">
        <f>RANK(Q43,$Q$4:$Q$21,1)</f>
        <v>15</v>
      </c>
      <c r="S43" s="1">
        <v>8</v>
      </c>
    </row>
  </sheetData>
  <autoFilter ref="A3:Z3" xr:uid="{00000000-0001-0000-0400-000000000000}">
    <filterColumn colId="6" showButton="0"/>
    <filterColumn colId="8" showButton="0"/>
    <filterColumn colId="10" showButton="0"/>
    <filterColumn colId="12" showButton="0"/>
    <filterColumn colId="14" showButton="0"/>
  </autoFilter>
  <sortState xmlns:xlrd2="http://schemas.microsoft.com/office/spreadsheetml/2017/richdata2" ref="A26:S43">
    <sortCondition ref="D26:D43"/>
    <sortCondition ref="R26:R43"/>
  </sortState>
  <mergeCells count="10">
    <mergeCell ref="G3:H3"/>
    <mergeCell ref="I3:J3"/>
    <mergeCell ref="K3:L3"/>
    <mergeCell ref="M3:N3"/>
    <mergeCell ref="O3:P3"/>
    <mergeCell ref="G25:H25"/>
    <mergeCell ref="I25:J25"/>
    <mergeCell ref="K25:L25"/>
    <mergeCell ref="M25:N25"/>
    <mergeCell ref="O25:P25"/>
  </mergeCells>
  <pageMargins left="0.31496062992125984" right="0.31496062992125984" top="0.78740157480314965" bottom="0.78740157480314965" header="0.31496062992125984" footer="0.31496062992125984"/>
  <pageSetup paperSize="9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8"/>
  <sheetViews>
    <sheetView workbookViewId="0">
      <selection activeCell="B2" sqref="B2"/>
    </sheetView>
  </sheetViews>
  <sheetFormatPr defaultRowHeight="14.4" x14ac:dyDescent="0.3"/>
  <cols>
    <col min="1" max="1" width="9.5546875" bestFit="1" customWidth="1"/>
    <col min="2" max="2" width="18.6640625" customWidth="1"/>
    <col min="3" max="3" width="4.6640625" customWidth="1"/>
    <col min="4" max="4" width="9.5546875" bestFit="1" customWidth="1"/>
    <col min="5" max="5" width="18.6640625" customWidth="1"/>
    <col min="6" max="6" width="4.6640625" customWidth="1"/>
    <col min="7" max="7" width="9.5546875" bestFit="1" customWidth="1"/>
    <col min="8" max="8" width="18.6640625" customWidth="1"/>
  </cols>
  <sheetData>
    <row r="1" spans="1:8" ht="45" customHeight="1" x14ac:dyDescent="0.3">
      <c r="A1" s="6" t="s">
        <v>1</v>
      </c>
      <c r="B1" s="2"/>
      <c r="D1" s="6" t="s">
        <v>1</v>
      </c>
      <c r="E1" s="2"/>
      <c r="G1" s="6" t="s">
        <v>1</v>
      </c>
      <c r="H1" s="2"/>
    </row>
    <row r="2" spans="1:8" ht="22.5" customHeight="1" x14ac:dyDescent="0.3">
      <c r="A2" s="6" t="s">
        <v>20</v>
      </c>
      <c r="B2" s="2"/>
      <c r="D2" s="6" t="s">
        <v>20</v>
      </c>
      <c r="E2" s="2"/>
      <c r="G2" s="6" t="s">
        <v>20</v>
      </c>
      <c r="H2" s="2"/>
    </row>
    <row r="3" spans="1:8" x14ac:dyDescent="0.3">
      <c r="A3" s="3" t="s">
        <v>13</v>
      </c>
      <c r="B3" s="3" t="s">
        <v>14</v>
      </c>
      <c r="D3" s="3" t="s">
        <v>13</v>
      </c>
      <c r="E3" s="3" t="s">
        <v>14</v>
      </c>
      <c r="G3" s="3" t="s">
        <v>13</v>
      </c>
      <c r="H3" s="3" t="s">
        <v>14</v>
      </c>
    </row>
    <row r="4" spans="1:8" ht="30" customHeight="1" x14ac:dyDescent="0.3">
      <c r="A4" s="7" t="s">
        <v>15</v>
      </c>
      <c r="B4" s="2"/>
      <c r="D4" s="7" t="s">
        <v>15</v>
      </c>
      <c r="E4" s="2"/>
      <c r="G4" s="7" t="s">
        <v>15</v>
      </c>
      <c r="H4" s="2"/>
    </row>
    <row r="5" spans="1:8" ht="30" customHeight="1" x14ac:dyDescent="0.3">
      <c r="A5" s="7" t="s">
        <v>16</v>
      </c>
      <c r="B5" s="2"/>
      <c r="D5" s="7" t="s">
        <v>16</v>
      </c>
      <c r="E5" s="2"/>
      <c r="G5" s="7" t="s">
        <v>16</v>
      </c>
      <c r="H5" s="2"/>
    </row>
    <row r="6" spans="1:8" ht="30" customHeight="1" x14ac:dyDescent="0.3">
      <c r="A6" s="7" t="s">
        <v>17</v>
      </c>
      <c r="B6" s="2"/>
      <c r="D6" s="7" t="s">
        <v>17</v>
      </c>
      <c r="E6" s="2"/>
      <c r="G6" s="7" t="s">
        <v>17</v>
      </c>
      <c r="H6" s="2"/>
    </row>
    <row r="7" spans="1:8" ht="30" customHeight="1" x14ac:dyDescent="0.3">
      <c r="A7" s="7" t="s">
        <v>18</v>
      </c>
      <c r="B7" s="2"/>
      <c r="D7" s="7" t="s">
        <v>18</v>
      </c>
      <c r="E7" s="2"/>
      <c r="G7" s="7" t="s">
        <v>18</v>
      </c>
      <c r="H7" s="2"/>
    </row>
    <row r="8" spans="1:8" ht="30" customHeight="1" x14ac:dyDescent="0.3">
      <c r="A8" s="7" t="s">
        <v>19</v>
      </c>
      <c r="B8" s="2"/>
      <c r="D8" s="7" t="s">
        <v>19</v>
      </c>
      <c r="E8" s="2"/>
      <c r="G8" s="7" t="s">
        <v>19</v>
      </c>
      <c r="H8" s="2"/>
    </row>
    <row r="11" spans="1:8" ht="45.75" customHeight="1" x14ac:dyDescent="0.3">
      <c r="A11" s="6" t="s">
        <v>1</v>
      </c>
      <c r="B11" s="2"/>
      <c r="D11" s="6" t="s">
        <v>1</v>
      </c>
      <c r="E11" s="2"/>
      <c r="G11" s="6" t="s">
        <v>1</v>
      </c>
      <c r="H11" s="2"/>
    </row>
    <row r="12" spans="1:8" ht="30" customHeight="1" x14ac:dyDescent="0.3">
      <c r="A12" s="6" t="s">
        <v>20</v>
      </c>
      <c r="B12" s="2"/>
      <c r="D12" s="6" t="s">
        <v>20</v>
      </c>
      <c r="E12" s="2"/>
      <c r="G12" s="6" t="s">
        <v>20</v>
      </c>
      <c r="H12" s="2"/>
    </row>
    <row r="13" spans="1:8" x14ac:dyDescent="0.3">
      <c r="A13" s="3" t="s">
        <v>13</v>
      </c>
      <c r="B13" s="3" t="s">
        <v>14</v>
      </c>
      <c r="D13" s="3" t="s">
        <v>13</v>
      </c>
      <c r="E13" s="3" t="s">
        <v>14</v>
      </c>
      <c r="G13" s="3" t="s">
        <v>13</v>
      </c>
      <c r="H13" s="3" t="s">
        <v>14</v>
      </c>
    </row>
    <row r="14" spans="1:8" ht="30" customHeight="1" x14ac:dyDescent="0.3">
      <c r="A14" s="7" t="s">
        <v>15</v>
      </c>
      <c r="B14" s="2"/>
      <c r="D14" s="7" t="s">
        <v>15</v>
      </c>
      <c r="E14" s="2"/>
      <c r="G14" s="7" t="s">
        <v>15</v>
      </c>
      <c r="H14" s="2"/>
    </row>
    <row r="15" spans="1:8" ht="30" customHeight="1" x14ac:dyDescent="0.3">
      <c r="A15" s="7" t="s">
        <v>16</v>
      </c>
      <c r="B15" s="2"/>
      <c r="D15" s="7" t="s">
        <v>16</v>
      </c>
      <c r="E15" s="2"/>
      <c r="G15" s="7" t="s">
        <v>16</v>
      </c>
      <c r="H15" s="2"/>
    </row>
    <row r="16" spans="1:8" ht="30" customHeight="1" x14ac:dyDescent="0.3">
      <c r="A16" s="7" t="s">
        <v>17</v>
      </c>
      <c r="B16" s="2"/>
      <c r="D16" s="7" t="s">
        <v>17</v>
      </c>
      <c r="E16" s="2"/>
      <c r="G16" s="7" t="s">
        <v>17</v>
      </c>
      <c r="H16" s="2"/>
    </row>
    <row r="17" spans="1:8" ht="30" customHeight="1" x14ac:dyDescent="0.3">
      <c r="A17" s="7" t="s">
        <v>18</v>
      </c>
      <c r="B17" s="2"/>
      <c r="D17" s="7" t="s">
        <v>18</v>
      </c>
      <c r="E17" s="2"/>
      <c r="G17" s="7" t="s">
        <v>18</v>
      </c>
      <c r="H17" s="2"/>
    </row>
    <row r="18" spans="1:8" ht="30" customHeight="1" x14ac:dyDescent="0.3">
      <c r="A18" s="7" t="s">
        <v>19</v>
      </c>
      <c r="B18" s="2"/>
      <c r="D18" s="7" t="s">
        <v>19</v>
      </c>
      <c r="E18" s="2"/>
      <c r="G18" s="7" t="s">
        <v>19</v>
      </c>
      <c r="H18" s="2"/>
    </row>
    <row r="21" spans="1:8" ht="60" customHeight="1" x14ac:dyDescent="0.3">
      <c r="A21" s="6" t="s">
        <v>1</v>
      </c>
      <c r="B21" s="2"/>
      <c r="D21" s="6" t="s">
        <v>1</v>
      </c>
      <c r="E21" s="2"/>
      <c r="G21" s="6" t="s">
        <v>1</v>
      </c>
      <c r="H21" s="2"/>
    </row>
    <row r="22" spans="1:8" ht="30" customHeight="1" x14ac:dyDescent="0.3">
      <c r="A22" s="6" t="s">
        <v>20</v>
      </c>
      <c r="B22" s="2"/>
      <c r="D22" s="6" t="s">
        <v>20</v>
      </c>
      <c r="E22" s="2"/>
      <c r="G22" s="6" t="s">
        <v>20</v>
      </c>
      <c r="H22" s="2"/>
    </row>
    <row r="23" spans="1:8" x14ac:dyDescent="0.3">
      <c r="A23" s="3" t="s">
        <v>13</v>
      </c>
      <c r="B23" s="3" t="s">
        <v>14</v>
      </c>
      <c r="D23" s="3" t="s">
        <v>13</v>
      </c>
      <c r="E23" s="3" t="s">
        <v>14</v>
      </c>
      <c r="G23" s="3" t="s">
        <v>13</v>
      </c>
      <c r="H23" s="3" t="s">
        <v>14</v>
      </c>
    </row>
    <row r="24" spans="1:8" ht="30" customHeight="1" x14ac:dyDescent="0.3">
      <c r="A24" s="7" t="s">
        <v>15</v>
      </c>
      <c r="B24" s="2"/>
      <c r="D24" s="7" t="s">
        <v>15</v>
      </c>
      <c r="E24" s="2"/>
      <c r="G24" s="7" t="s">
        <v>15</v>
      </c>
      <c r="H24" s="2"/>
    </row>
    <row r="25" spans="1:8" ht="30" customHeight="1" x14ac:dyDescent="0.3">
      <c r="A25" s="7" t="s">
        <v>16</v>
      </c>
      <c r="B25" s="2"/>
      <c r="D25" s="7" t="s">
        <v>16</v>
      </c>
      <c r="E25" s="2"/>
      <c r="G25" s="7" t="s">
        <v>16</v>
      </c>
      <c r="H25" s="2"/>
    </row>
    <row r="26" spans="1:8" ht="30" customHeight="1" x14ac:dyDescent="0.3">
      <c r="A26" s="7" t="s">
        <v>17</v>
      </c>
      <c r="B26" s="2"/>
      <c r="D26" s="7" t="s">
        <v>17</v>
      </c>
      <c r="E26" s="2"/>
      <c r="G26" s="7" t="s">
        <v>17</v>
      </c>
      <c r="H26" s="2"/>
    </row>
    <row r="27" spans="1:8" ht="30" customHeight="1" x14ac:dyDescent="0.3">
      <c r="A27" s="7" t="s">
        <v>18</v>
      </c>
      <c r="B27" s="2"/>
      <c r="D27" s="7" t="s">
        <v>18</v>
      </c>
      <c r="E27" s="2"/>
      <c r="G27" s="7" t="s">
        <v>18</v>
      </c>
      <c r="H27" s="2"/>
    </row>
    <row r="28" spans="1:8" ht="30" customHeight="1" x14ac:dyDescent="0.3">
      <c r="A28" s="7" t="s">
        <v>19</v>
      </c>
      <c r="B28" s="2"/>
      <c r="D28" s="7" t="s">
        <v>19</v>
      </c>
      <c r="E28" s="2"/>
      <c r="G28" s="7" t="s">
        <v>19</v>
      </c>
      <c r="H28" s="2"/>
    </row>
  </sheetData>
  <pageMargins left="0.51181102362204722" right="0.31496062992125984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5</vt:i4>
      </vt:variant>
    </vt:vector>
  </HeadingPairs>
  <TitlesOfParts>
    <vt:vector size="11" baseType="lpstr">
      <vt:lpstr>do 5 let</vt:lpstr>
      <vt:lpstr>6 - 7 let</vt:lpstr>
      <vt:lpstr>8 - 9 let</vt:lpstr>
      <vt:lpstr>10 - 11 let</vt:lpstr>
      <vt:lpstr>nad 11 let</vt:lpstr>
      <vt:lpstr>Kartička</vt:lpstr>
      <vt:lpstr>'10 - 11 let'!Oblast_tisku</vt:lpstr>
      <vt:lpstr>'6 - 7 let'!Oblast_tisku</vt:lpstr>
      <vt:lpstr>'8 - 9 let'!Oblast_tisku</vt:lpstr>
      <vt:lpstr>'do 5 let'!Oblast_tisku</vt:lpstr>
      <vt:lpstr>'nad 11 let'!Oblast_tisku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jiriv</dc:creator>
  <cp:lastModifiedBy>Uzivatel</cp:lastModifiedBy>
  <cp:lastPrinted>2023-05-08T10:51:16Z</cp:lastPrinted>
  <dcterms:created xsi:type="dcterms:W3CDTF">2016-05-04T12:17:49Z</dcterms:created>
  <dcterms:modified xsi:type="dcterms:W3CDTF">2023-05-08T11:47:39Z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P_GUID">
    <vt:lpwstr>32f35d64-131d-4e57-a104-a4b58cf0aa8c</vt:lpwstr>
  </property>
</Properties>
</file>