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vonek\Desktop\CLOUD\Majový víceboj 2024\"/>
    </mc:Choice>
  </mc:AlternateContent>
  <bookViews>
    <workbookView xWindow="0" yWindow="0" windowWidth="28800" windowHeight="11730" activeTab="4"/>
  </bookViews>
  <sheets>
    <sheet name="do 5 let" sheetId="1" r:id="rId1"/>
    <sheet name="6 - 7 let" sheetId="4" r:id="rId2"/>
    <sheet name="8 - 9 let" sheetId="5" r:id="rId3"/>
    <sheet name="10 - 11 let" sheetId="6" r:id="rId4"/>
    <sheet name="nad 11 let" sheetId="7" r:id="rId5"/>
    <sheet name="Kartička" sheetId="8" state="hidden" r:id="rId6"/>
  </sheets>
  <definedNames>
    <definedName name="_xlnm._FilterDatabase" localSheetId="3" hidden="1">'10 - 11 let'!$A$3:$R$30</definedName>
    <definedName name="_xlnm._FilterDatabase" localSheetId="1" hidden="1">'6 - 7 let'!$A$3:$P$33</definedName>
    <definedName name="_xlnm._FilterDatabase" localSheetId="2" hidden="1">'8 - 9 let'!$A$3:$W$30</definedName>
    <definedName name="_xlnm._FilterDatabase" localSheetId="0" hidden="1">'do 5 let'!$A$3:$S$14</definedName>
    <definedName name="_xlnm._FilterDatabase" localSheetId="4" hidden="1">'nad 11 let'!$A$3:$Y$15</definedName>
    <definedName name="_xlnm.Print_Area" localSheetId="3">'10 - 11 let'!$A$1:$R$63</definedName>
    <definedName name="_xlnm.Print_Area" localSheetId="1">'6 - 7 let'!$A$1:$P$66</definedName>
    <definedName name="_xlnm.Print_Area" localSheetId="2">'8 - 9 let'!$A$1:$R$59</definedName>
    <definedName name="_xlnm.Print_Area" localSheetId="0">'do 5 let'!$A$1:$S$34</definedName>
    <definedName name="_xlnm.Print_Area" localSheetId="4">'nad 11 let'!$A$1:$S$34</definedName>
    <definedName name="PP_ActiveDataset">"No Dataset"</definedName>
    <definedName name="PP_Connected">"False"</definedName>
    <definedName name="PP_Currency">"False"</definedName>
    <definedName name="PP_DatasetSwitchAll">"False"</definedName>
    <definedName name="PP_DrillAll">"True"</definedName>
    <definedName name="PP_DrillLevel">"Drill next level"</definedName>
    <definedName name="PP_HideUNDEF">"False"</definedName>
    <definedName name="PP_LastRefresh">"2. května 2019 12:13:44"</definedName>
    <definedName name="PP_ListQuery">"False"</definedName>
    <definedName name="PP_LockOrganisation">"False"</definedName>
    <definedName name="PP_LockTime">"False"</definedName>
    <definedName name="PP_OrganisationSwitchAll">"True"</definedName>
    <definedName name="PP_PeriodSwitchAll">"True"</definedName>
    <definedName name="PP_Simulation">"False"</definedName>
    <definedName name="PP_Thousand">"False"</definedName>
    <definedName name="PP_TopDown">"False"</definedName>
    <definedName name="PP_YearToDate">"False"</definedName>
  </definedNames>
  <calcPr calcId="191029"/>
</workbook>
</file>

<file path=xl/calcChain.xml><?xml version="1.0" encoding="utf-8"?>
<calcChain xmlns="http://schemas.openxmlformats.org/spreadsheetml/2006/main">
  <c r="R51" i="5" l="1"/>
  <c r="R52" i="5" s="1"/>
  <c r="R53" i="5" s="1"/>
  <c r="R54" i="5" s="1"/>
  <c r="R55" i="5" s="1"/>
  <c r="R56" i="5" s="1"/>
  <c r="R57" i="5" s="1"/>
  <c r="R50" i="5"/>
  <c r="R36" i="5"/>
  <c r="R37" i="5"/>
  <c r="R38" i="5"/>
  <c r="R39" i="5" s="1"/>
  <c r="R40" i="5" s="1"/>
  <c r="R41" i="5" s="1"/>
  <c r="R42" i="5" s="1"/>
  <c r="R43" i="5" s="1"/>
  <c r="R44" i="5" s="1"/>
  <c r="R45" i="5" s="1"/>
  <c r="R35" i="5"/>
  <c r="U9" i="5"/>
  <c r="U10" i="5"/>
  <c r="U11" i="5"/>
  <c r="U12" i="5"/>
  <c r="U13" i="5"/>
  <c r="U14" i="5"/>
  <c r="U15" i="5"/>
  <c r="U16" i="5"/>
  <c r="U17" i="5"/>
  <c r="U18" i="5"/>
  <c r="U19" i="5"/>
  <c r="U20" i="5"/>
  <c r="U21" i="5"/>
  <c r="U22" i="5"/>
  <c r="U23" i="5"/>
  <c r="U24" i="5"/>
  <c r="U25" i="5"/>
  <c r="P57" i="4"/>
  <c r="P58" i="4" s="1"/>
  <c r="P59" i="4" s="1"/>
  <c r="P60" i="4" s="1"/>
  <c r="P61" i="4" s="1"/>
  <c r="P62" i="4" s="1"/>
  <c r="P63" i="4" s="1"/>
  <c r="P64" i="4" s="1"/>
  <c r="P56" i="4"/>
  <c r="P39" i="4"/>
  <c r="P40" i="4"/>
  <c r="P41" i="4" s="1"/>
  <c r="P42" i="4" s="1"/>
  <c r="P43" i="4" s="1"/>
  <c r="P44" i="4" s="1"/>
  <c r="P45" i="4" s="1"/>
  <c r="P46" i="4" s="1"/>
  <c r="P47" i="4" s="1"/>
  <c r="P48" i="4" s="1"/>
  <c r="P49" i="4" s="1"/>
  <c r="P38" i="4"/>
  <c r="P37" i="4"/>
  <c r="R56" i="6"/>
  <c r="R57" i="6" s="1"/>
  <c r="R58" i="6" s="1"/>
  <c r="R59" i="6" s="1"/>
  <c r="R60" i="6" s="1"/>
  <c r="R61" i="6" s="1"/>
  <c r="R47" i="6"/>
  <c r="R48" i="6" s="1"/>
  <c r="R49" i="6" s="1"/>
  <c r="R50" i="6" s="1"/>
  <c r="R51" i="6" s="1"/>
  <c r="R52" i="6" s="1"/>
  <c r="R53" i="6" s="1"/>
  <c r="R54" i="6" s="1"/>
  <c r="R55" i="6" s="1"/>
  <c r="R35" i="6"/>
  <c r="R36" i="6" s="1"/>
  <c r="R37" i="6" s="1"/>
  <c r="R38" i="6" s="1"/>
  <c r="R39" i="6" s="1"/>
  <c r="R40" i="6" s="1"/>
  <c r="R41" i="6" s="1"/>
  <c r="R42" i="6" s="1"/>
  <c r="R43" i="6" s="1"/>
  <c r="V5" i="6"/>
  <c r="V6" i="6"/>
  <c r="V7" i="6"/>
  <c r="V8" i="6"/>
  <c r="V9" i="6"/>
  <c r="V10" i="6"/>
  <c r="V11" i="6"/>
  <c r="V12" i="6"/>
  <c r="V13" i="6"/>
  <c r="V14" i="6"/>
  <c r="V15" i="6"/>
  <c r="V16" i="6"/>
  <c r="V17" i="6"/>
  <c r="V18" i="6"/>
  <c r="V19" i="6"/>
  <c r="V20" i="6"/>
  <c r="V21" i="6"/>
  <c r="V22" i="6"/>
  <c r="V23" i="6"/>
  <c r="V24" i="6"/>
  <c r="V25" i="6"/>
  <c r="V26" i="6"/>
  <c r="V27" i="6"/>
  <c r="V28" i="6"/>
  <c r="V29" i="6"/>
  <c r="V30" i="6"/>
  <c r="V4" i="6"/>
  <c r="V5" i="7"/>
  <c r="V6" i="7"/>
  <c r="V7" i="7"/>
  <c r="V8" i="7"/>
  <c r="V9" i="7"/>
  <c r="V10" i="7"/>
  <c r="V11" i="7"/>
  <c r="V12" i="7"/>
  <c r="V13" i="7"/>
  <c r="V14" i="7"/>
  <c r="V15" i="7"/>
  <c r="V4" i="7"/>
  <c r="T5" i="4"/>
  <c r="T6" i="4"/>
  <c r="T7" i="4"/>
  <c r="T8" i="4"/>
  <c r="T9" i="4"/>
  <c r="T10" i="4"/>
  <c r="T11" i="4"/>
  <c r="T12" i="4"/>
  <c r="T13" i="4"/>
  <c r="T14" i="4"/>
  <c r="T15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4" i="4"/>
  <c r="U5" i="5"/>
  <c r="U6" i="5"/>
  <c r="U7" i="5"/>
  <c r="U8" i="5"/>
  <c r="U4" i="5"/>
  <c r="Z16" i="6" l="1"/>
  <c r="Z27" i="6"/>
  <c r="V29" i="4" l="1"/>
  <c r="K5" i="4"/>
  <c r="K6" i="4"/>
  <c r="K7" i="4"/>
  <c r="K8" i="4"/>
  <c r="K9" i="4"/>
  <c r="K10" i="4"/>
  <c r="K11" i="4"/>
  <c r="K12" i="4"/>
  <c r="K13" i="4"/>
  <c r="K14" i="4"/>
  <c r="K15" i="4"/>
  <c r="K16" i="4"/>
  <c r="K17" i="4"/>
  <c r="K18" i="4"/>
  <c r="K19" i="4"/>
  <c r="K20" i="4"/>
  <c r="K21" i="4"/>
  <c r="K22" i="4"/>
  <c r="K24" i="4"/>
  <c r="K26" i="4"/>
  <c r="K27" i="4"/>
  <c r="K28" i="4"/>
  <c r="K4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4" i="4"/>
  <c r="G26" i="4"/>
  <c r="G27" i="4"/>
  <c r="G28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4" i="4"/>
  <c r="I26" i="4"/>
  <c r="I27" i="4"/>
  <c r="I28" i="4"/>
  <c r="I4" i="4"/>
  <c r="L5" i="1"/>
  <c r="L6" i="1"/>
  <c r="L7" i="1"/>
  <c r="L8" i="1"/>
  <c r="L9" i="1"/>
  <c r="L10" i="1"/>
  <c r="L11" i="1"/>
  <c r="L12" i="1"/>
  <c r="L13" i="1"/>
  <c r="L14" i="1"/>
  <c r="L4" i="1"/>
  <c r="J5" i="1"/>
  <c r="J6" i="1"/>
  <c r="J7" i="1"/>
  <c r="J8" i="1"/>
  <c r="J9" i="1"/>
  <c r="J10" i="1"/>
  <c r="J11" i="1"/>
  <c r="J12" i="1"/>
  <c r="J13" i="1"/>
  <c r="J14" i="1"/>
  <c r="J4" i="1"/>
  <c r="H5" i="1"/>
  <c r="H6" i="1"/>
  <c r="H7" i="1"/>
  <c r="H8" i="1"/>
  <c r="H9" i="1"/>
  <c r="H10" i="1"/>
  <c r="H11" i="1"/>
  <c r="H12" i="1"/>
  <c r="H13" i="1"/>
  <c r="H14" i="1"/>
  <c r="H4" i="1"/>
  <c r="M5" i="6"/>
  <c r="M6" i="6"/>
  <c r="M7" i="6"/>
  <c r="M8" i="6"/>
  <c r="M9" i="6"/>
  <c r="M10" i="6"/>
  <c r="M11" i="6"/>
  <c r="M12" i="6"/>
  <c r="M13" i="6"/>
  <c r="M14" i="6"/>
  <c r="M15" i="6"/>
  <c r="M17" i="6"/>
  <c r="M18" i="6"/>
  <c r="M19" i="6"/>
  <c r="M20" i="6"/>
  <c r="M21" i="6"/>
  <c r="M22" i="6"/>
  <c r="M23" i="6"/>
  <c r="M24" i="6"/>
  <c r="M25" i="6"/>
  <c r="M26" i="6"/>
  <c r="M28" i="6"/>
  <c r="M29" i="6"/>
  <c r="M30" i="6"/>
  <c r="M4" i="6"/>
  <c r="K5" i="6"/>
  <c r="K6" i="6"/>
  <c r="K7" i="6"/>
  <c r="K8" i="6"/>
  <c r="K9" i="6"/>
  <c r="K10" i="6"/>
  <c r="K11" i="6"/>
  <c r="K12" i="6"/>
  <c r="K13" i="6"/>
  <c r="K14" i="6"/>
  <c r="K15" i="6"/>
  <c r="K17" i="6"/>
  <c r="K18" i="6"/>
  <c r="K19" i="6"/>
  <c r="K20" i="6"/>
  <c r="K21" i="6"/>
  <c r="K22" i="6"/>
  <c r="K23" i="6"/>
  <c r="K24" i="6"/>
  <c r="K25" i="6"/>
  <c r="K26" i="6"/>
  <c r="K28" i="6"/>
  <c r="K29" i="6"/>
  <c r="K30" i="6"/>
  <c r="K4" i="6"/>
  <c r="I5" i="6"/>
  <c r="I6" i="6"/>
  <c r="I7" i="6"/>
  <c r="I8" i="6"/>
  <c r="I9" i="6"/>
  <c r="I10" i="6"/>
  <c r="I11" i="6"/>
  <c r="I12" i="6"/>
  <c r="I13" i="6"/>
  <c r="I14" i="6"/>
  <c r="I15" i="6"/>
  <c r="I17" i="6"/>
  <c r="I18" i="6"/>
  <c r="I19" i="6"/>
  <c r="I20" i="6"/>
  <c r="I21" i="6"/>
  <c r="I22" i="6"/>
  <c r="I23" i="6"/>
  <c r="I24" i="6"/>
  <c r="I25" i="6"/>
  <c r="I26" i="6"/>
  <c r="I28" i="6"/>
  <c r="I29" i="6"/>
  <c r="I30" i="6"/>
  <c r="I4" i="6"/>
  <c r="G5" i="6"/>
  <c r="G6" i="6"/>
  <c r="G7" i="6"/>
  <c r="G8" i="6"/>
  <c r="G9" i="6"/>
  <c r="G10" i="6"/>
  <c r="G11" i="6"/>
  <c r="G12" i="6"/>
  <c r="G13" i="6"/>
  <c r="Z13" i="6" s="1"/>
  <c r="G14" i="6"/>
  <c r="Z14" i="6" s="1"/>
  <c r="G15" i="6"/>
  <c r="G17" i="6"/>
  <c r="G18" i="6"/>
  <c r="G19" i="6"/>
  <c r="G20" i="6"/>
  <c r="G21" i="6"/>
  <c r="G22" i="6"/>
  <c r="G23" i="6"/>
  <c r="G24" i="6"/>
  <c r="G25" i="6"/>
  <c r="G26" i="6"/>
  <c r="Z26" i="6" s="1"/>
  <c r="G28" i="6"/>
  <c r="Z28" i="6" s="1"/>
  <c r="G29" i="6"/>
  <c r="G30" i="6"/>
  <c r="G4" i="6"/>
  <c r="W6" i="6"/>
  <c r="X6" i="6" s="1"/>
  <c r="X5" i="6"/>
  <c r="X4" i="6"/>
  <c r="Z12" i="6" l="1"/>
  <c r="Z25" i="6"/>
  <c r="Z6" i="6"/>
  <c r="Z19" i="6"/>
  <c r="Z17" i="6"/>
  <c r="Z30" i="6"/>
  <c r="Z24" i="6"/>
  <c r="Z11" i="6"/>
  <c r="Z10" i="6"/>
  <c r="Z23" i="6"/>
  <c r="Z4" i="6"/>
  <c r="Z18" i="6"/>
  <c r="Z5" i="6"/>
  <c r="Z29" i="6"/>
  <c r="Z15" i="6"/>
  <c r="Z22" i="6"/>
  <c r="Z9" i="6"/>
  <c r="Z21" i="6"/>
  <c r="Z8" i="6"/>
  <c r="Z20" i="6"/>
  <c r="Z7" i="6"/>
  <c r="Q14" i="1"/>
  <c r="W7" i="6"/>
  <c r="W8" i="6" s="1"/>
  <c r="W9" i="6" s="1"/>
  <c r="X7" i="6" l="1"/>
  <c r="AA12" i="6"/>
  <c r="AA19" i="6"/>
  <c r="AA13" i="6"/>
  <c r="AA20" i="6"/>
  <c r="AA23" i="6"/>
  <c r="AA6" i="6"/>
  <c r="AA30" i="6"/>
  <c r="AA17" i="6"/>
  <c r="AA26" i="6"/>
  <c r="AA9" i="6"/>
  <c r="AA28" i="6"/>
  <c r="AA22" i="6"/>
  <c r="AA15" i="6"/>
  <c r="AA25" i="6"/>
  <c r="AA14" i="6"/>
  <c r="AA10" i="6"/>
  <c r="AA29" i="6"/>
  <c r="AA21" i="6"/>
  <c r="AA5" i="6"/>
  <c r="AA8" i="6"/>
  <c r="AA11" i="6"/>
  <c r="AA18" i="6"/>
  <c r="X8" i="6"/>
  <c r="AA7" i="6"/>
  <c r="AA24" i="6"/>
  <c r="AA4" i="6"/>
  <c r="AA27" i="6"/>
  <c r="AA16" i="6"/>
  <c r="U26" i="4"/>
  <c r="V25" i="4"/>
  <c r="W10" i="6"/>
  <c r="X9" i="6"/>
  <c r="M6" i="7"/>
  <c r="M7" i="7"/>
  <c r="M9" i="7"/>
  <c r="M10" i="7"/>
  <c r="M11" i="7"/>
  <c r="M12" i="7"/>
  <c r="M13" i="7"/>
  <c r="M14" i="7"/>
  <c r="M15" i="7"/>
  <c r="M4" i="7"/>
  <c r="K6" i="7"/>
  <c r="K7" i="7"/>
  <c r="K9" i="7"/>
  <c r="K10" i="7"/>
  <c r="K11" i="7"/>
  <c r="K12" i="7"/>
  <c r="K13" i="7"/>
  <c r="K14" i="7"/>
  <c r="K15" i="7"/>
  <c r="K4" i="7"/>
  <c r="I6" i="7"/>
  <c r="I7" i="7"/>
  <c r="I9" i="7"/>
  <c r="I10" i="7"/>
  <c r="I11" i="7"/>
  <c r="I12" i="7"/>
  <c r="I13" i="7"/>
  <c r="I14" i="7"/>
  <c r="I15" i="7"/>
  <c r="I4" i="7"/>
  <c r="G6" i="7"/>
  <c r="G7" i="7"/>
  <c r="G9" i="7"/>
  <c r="G10" i="7"/>
  <c r="G11" i="7"/>
  <c r="G12" i="7"/>
  <c r="G13" i="7"/>
  <c r="G14" i="7"/>
  <c r="G15" i="7"/>
  <c r="Z15" i="7" s="1"/>
  <c r="G4" i="7"/>
  <c r="Z4" i="7" s="1"/>
  <c r="W7" i="7"/>
  <c r="W8" i="7" s="1"/>
  <c r="X5" i="7"/>
  <c r="X4" i="7"/>
  <c r="U6" i="4"/>
  <c r="V23" i="4"/>
  <c r="V4" i="4"/>
  <c r="V5" i="4"/>
  <c r="V6" i="5"/>
  <c r="V7" i="5" s="1"/>
  <c r="W5" i="5"/>
  <c r="N5" i="5" s="1"/>
  <c r="W4" i="5"/>
  <c r="M25" i="5"/>
  <c r="K25" i="5"/>
  <c r="I25" i="5"/>
  <c r="G25" i="5"/>
  <c r="M24" i="5"/>
  <c r="K24" i="5"/>
  <c r="I24" i="5"/>
  <c r="G24" i="5"/>
  <c r="M23" i="5"/>
  <c r="K23" i="5"/>
  <c r="I23" i="5"/>
  <c r="G23" i="5"/>
  <c r="M22" i="5"/>
  <c r="K22" i="5"/>
  <c r="I22" i="5"/>
  <c r="G22" i="5"/>
  <c r="M21" i="5"/>
  <c r="K21" i="5"/>
  <c r="I21" i="5"/>
  <c r="G21" i="5"/>
  <c r="M20" i="5"/>
  <c r="K20" i="5"/>
  <c r="I20" i="5"/>
  <c r="G20" i="5"/>
  <c r="M19" i="5"/>
  <c r="K19" i="5"/>
  <c r="I19" i="5"/>
  <c r="G19" i="5"/>
  <c r="M18" i="5"/>
  <c r="K18" i="5"/>
  <c r="I18" i="5"/>
  <c r="G18" i="5"/>
  <c r="M17" i="5"/>
  <c r="K17" i="5"/>
  <c r="I17" i="5"/>
  <c r="G17" i="5"/>
  <c r="M16" i="5"/>
  <c r="K16" i="5"/>
  <c r="I16" i="5"/>
  <c r="G16" i="5"/>
  <c r="M15" i="5"/>
  <c r="K15" i="5"/>
  <c r="I15" i="5"/>
  <c r="G15" i="5"/>
  <c r="M14" i="5"/>
  <c r="K14" i="5"/>
  <c r="I14" i="5"/>
  <c r="G14" i="5"/>
  <c r="M13" i="5"/>
  <c r="K13" i="5"/>
  <c r="I13" i="5"/>
  <c r="G13" i="5"/>
  <c r="M12" i="5"/>
  <c r="K12" i="5"/>
  <c r="I12" i="5"/>
  <c r="G12" i="5"/>
  <c r="M11" i="5"/>
  <c r="K11" i="5"/>
  <c r="I11" i="5"/>
  <c r="G11" i="5"/>
  <c r="M10" i="5"/>
  <c r="K10" i="5"/>
  <c r="I10" i="5"/>
  <c r="G10" i="5"/>
  <c r="M9" i="5"/>
  <c r="K9" i="5"/>
  <c r="I9" i="5"/>
  <c r="G9" i="5"/>
  <c r="M8" i="5"/>
  <c r="K8" i="5"/>
  <c r="I8" i="5"/>
  <c r="G8" i="5"/>
  <c r="M7" i="5"/>
  <c r="K7" i="5"/>
  <c r="I7" i="5"/>
  <c r="G7" i="5"/>
  <c r="M6" i="5"/>
  <c r="K6" i="5"/>
  <c r="I6" i="5"/>
  <c r="G6" i="5"/>
  <c r="M5" i="5"/>
  <c r="K5" i="5"/>
  <c r="I5" i="5"/>
  <c r="G5" i="5"/>
  <c r="Z6" i="7" l="1"/>
  <c r="Z13" i="7"/>
  <c r="Z12" i="7"/>
  <c r="Z11" i="7"/>
  <c r="Z10" i="7"/>
  <c r="Z9" i="7"/>
  <c r="Z7" i="7"/>
  <c r="AA7" i="7" s="1"/>
  <c r="AA6" i="7"/>
  <c r="Z14" i="7"/>
  <c r="AA14" i="7" s="1"/>
  <c r="V26" i="4"/>
  <c r="U27" i="4"/>
  <c r="X8" i="7"/>
  <c r="W6" i="5"/>
  <c r="N6" i="5" s="1"/>
  <c r="X6" i="7"/>
  <c r="W11" i="6"/>
  <c r="X10" i="6"/>
  <c r="V6" i="4"/>
  <c r="U7" i="4"/>
  <c r="U8" i="4" s="1"/>
  <c r="U9" i="4" s="1"/>
  <c r="U10" i="4" s="1"/>
  <c r="U11" i="4" s="1"/>
  <c r="U12" i="4" s="1"/>
  <c r="U13" i="4" s="1"/>
  <c r="U14" i="4" s="1"/>
  <c r="U15" i="4" s="1"/>
  <c r="U16" i="4" s="1"/>
  <c r="U17" i="4" s="1"/>
  <c r="U18" i="4" s="1"/>
  <c r="U19" i="4" s="1"/>
  <c r="U20" i="4" s="1"/>
  <c r="U21" i="4" s="1"/>
  <c r="U22" i="4" s="1"/>
  <c r="X7" i="7"/>
  <c r="V8" i="5"/>
  <c r="V9" i="5" s="1"/>
  <c r="V10" i="5" s="1"/>
  <c r="W7" i="5"/>
  <c r="N7" i="5" s="1"/>
  <c r="Q12" i="1"/>
  <c r="Q4" i="1"/>
  <c r="Q6" i="1"/>
  <c r="Q7" i="1"/>
  <c r="Q8" i="1"/>
  <c r="Q9" i="1"/>
  <c r="Q13" i="1"/>
  <c r="Q5" i="1"/>
  <c r="Q10" i="1"/>
  <c r="R10" i="1" s="1"/>
  <c r="Q11" i="1"/>
  <c r="AA10" i="7" l="1"/>
  <c r="AA11" i="7"/>
  <c r="AA15" i="7"/>
  <c r="AA4" i="7"/>
  <c r="AA12" i="7"/>
  <c r="AA9" i="7"/>
  <c r="AA13" i="7"/>
  <c r="U24" i="4"/>
  <c r="V24" i="4" s="1"/>
  <c r="V22" i="4"/>
  <c r="R13" i="1"/>
  <c r="R14" i="1"/>
  <c r="R12" i="1"/>
  <c r="R11" i="1"/>
  <c r="R5" i="1"/>
  <c r="R9" i="1"/>
  <c r="R8" i="1"/>
  <c r="R7" i="1"/>
  <c r="R6" i="1"/>
  <c r="R4" i="1"/>
  <c r="U28" i="4"/>
  <c r="V28" i="4" s="1"/>
  <c r="V27" i="4"/>
  <c r="W10" i="7"/>
  <c r="X9" i="7"/>
  <c r="W12" i="6"/>
  <c r="X11" i="6"/>
  <c r="V9" i="4"/>
  <c r="V7" i="4"/>
  <c r="V10" i="4"/>
  <c r="V11" i="4"/>
  <c r="V8" i="4"/>
  <c r="V12" i="4"/>
  <c r="V11" i="5"/>
  <c r="W10" i="5"/>
  <c r="N10" i="5" s="1"/>
  <c r="W8" i="5"/>
  <c r="N8" i="5" s="1"/>
  <c r="W9" i="5"/>
  <c r="N9" i="5" s="1"/>
  <c r="W11" i="7" l="1"/>
  <c r="X10" i="7"/>
  <c r="X12" i="6"/>
  <c r="W13" i="6"/>
  <c r="V13" i="4"/>
  <c r="V12" i="5"/>
  <c r="W11" i="5"/>
  <c r="N11" i="5" s="1"/>
  <c r="W12" i="7" l="1"/>
  <c r="X11" i="7"/>
  <c r="X13" i="6"/>
  <c r="W14" i="6"/>
  <c r="V14" i="4"/>
  <c r="V13" i="5"/>
  <c r="W12" i="5"/>
  <c r="N12" i="5" s="1"/>
  <c r="W13" i="7" l="1"/>
  <c r="X12" i="7"/>
  <c r="W15" i="6"/>
  <c r="X14" i="6"/>
  <c r="V15" i="4"/>
  <c r="V14" i="5"/>
  <c r="W13" i="5"/>
  <c r="N13" i="5" s="1"/>
  <c r="W14" i="7" l="1"/>
  <c r="X13" i="7"/>
  <c r="X15" i="6"/>
  <c r="V16" i="4"/>
  <c r="V15" i="5"/>
  <c r="W14" i="5"/>
  <c r="N14" i="5" s="1"/>
  <c r="W15" i="7" l="1"/>
  <c r="X15" i="7" s="1"/>
  <c r="X14" i="7"/>
  <c r="X16" i="6"/>
  <c r="W17" i="6"/>
  <c r="V17" i="4"/>
  <c r="V16" i="5"/>
  <c r="W15" i="5"/>
  <c r="N15" i="5" s="1"/>
  <c r="O14" i="7" l="1"/>
  <c r="P14" i="7" s="1"/>
  <c r="O9" i="7"/>
  <c r="P9" i="7" s="1"/>
  <c r="O4" i="7"/>
  <c r="P4" i="7" s="1"/>
  <c r="O12" i="7"/>
  <c r="P12" i="7" s="1"/>
  <c r="O10" i="7"/>
  <c r="P10" i="7" s="1"/>
  <c r="O11" i="7"/>
  <c r="P11" i="7" s="1"/>
  <c r="O6" i="7"/>
  <c r="P6" i="7" s="1"/>
  <c r="O15" i="7"/>
  <c r="P15" i="7" s="1"/>
  <c r="O7" i="7"/>
  <c r="P7" i="7" s="1"/>
  <c r="O13" i="7"/>
  <c r="P13" i="7" s="1"/>
  <c r="W18" i="6"/>
  <c r="X17" i="6"/>
  <c r="V18" i="4"/>
  <c r="V17" i="5"/>
  <c r="W16" i="5"/>
  <c r="N16" i="5" s="1"/>
  <c r="Q13" i="7" l="1"/>
  <c r="Q15" i="7"/>
  <c r="Q14" i="7"/>
  <c r="Q10" i="7"/>
  <c r="Q12" i="7"/>
  <c r="Q11" i="7"/>
  <c r="Q7" i="7"/>
  <c r="Q9" i="7"/>
  <c r="Q6" i="7"/>
  <c r="Q4" i="7"/>
  <c r="X18" i="6"/>
  <c r="W19" i="6"/>
  <c r="V19" i="4"/>
  <c r="V18" i="5"/>
  <c r="W17" i="5"/>
  <c r="N17" i="5" s="1"/>
  <c r="W20" i="6" l="1"/>
  <c r="X19" i="6"/>
  <c r="V20" i="4"/>
  <c r="V19" i="5"/>
  <c r="W18" i="5"/>
  <c r="N18" i="5" s="1"/>
  <c r="W21" i="6" l="1"/>
  <c r="X20" i="6"/>
  <c r="V21" i="4"/>
  <c r="V20" i="5"/>
  <c r="W19" i="5"/>
  <c r="N19" i="5" s="1"/>
  <c r="M21" i="4" l="1"/>
  <c r="N21" i="4" s="1"/>
  <c r="M5" i="4"/>
  <c r="N5" i="4" s="1"/>
  <c r="M12" i="4"/>
  <c r="N12" i="4" s="1"/>
  <c r="M11" i="4"/>
  <c r="N11" i="4" s="1"/>
  <c r="M4" i="4"/>
  <c r="N4" i="4" s="1"/>
  <c r="M9" i="4"/>
  <c r="N9" i="4" s="1"/>
  <c r="M6" i="4"/>
  <c r="N6" i="4" s="1"/>
  <c r="M24" i="4"/>
  <c r="N24" i="4" s="1"/>
  <c r="M26" i="4"/>
  <c r="N26" i="4" s="1"/>
  <c r="M28" i="4"/>
  <c r="N28" i="4" s="1"/>
  <c r="M13" i="4"/>
  <c r="N13" i="4" s="1"/>
  <c r="M8" i="4"/>
  <c r="N8" i="4" s="1"/>
  <c r="M27" i="4"/>
  <c r="N27" i="4" s="1"/>
  <c r="M7" i="4"/>
  <c r="N7" i="4" s="1"/>
  <c r="M22" i="4"/>
  <c r="N22" i="4" s="1"/>
  <c r="M10" i="4"/>
  <c r="N10" i="4" s="1"/>
  <c r="M14" i="4"/>
  <c r="N14" i="4" s="1"/>
  <c r="M15" i="4"/>
  <c r="N15" i="4" s="1"/>
  <c r="M18" i="4"/>
  <c r="N18" i="4" s="1"/>
  <c r="M19" i="4"/>
  <c r="N19" i="4" s="1"/>
  <c r="M16" i="4"/>
  <c r="N16" i="4" s="1"/>
  <c r="M17" i="4"/>
  <c r="N17" i="4" s="1"/>
  <c r="M20" i="4"/>
  <c r="N20" i="4" s="1"/>
  <c r="W22" i="6"/>
  <c r="X21" i="6"/>
  <c r="V21" i="5"/>
  <c r="W20" i="5"/>
  <c r="N20" i="5" s="1"/>
  <c r="O8" i="4" l="1"/>
  <c r="O20" i="4"/>
  <c r="O13" i="4"/>
  <c r="O24" i="4"/>
  <c r="O18" i="4"/>
  <c r="O6" i="4"/>
  <c r="O16" i="4"/>
  <c r="O9" i="4"/>
  <c r="O19" i="4"/>
  <c r="O26" i="4"/>
  <c r="O11" i="4"/>
  <c r="O28" i="4"/>
  <c r="O14" i="4"/>
  <c r="O12" i="4"/>
  <c r="O10" i="4"/>
  <c r="O22" i="4"/>
  <c r="O7" i="4"/>
  <c r="O5" i="4"/>
  <c r="O17" i="4"/>
  <c r="O15" i="4"/>
  <c r="O27" i="4"/>
  <c r="O21" i="4"/>
  <c r="X22" i="6"/>
  <c r="W23" i="6"/>
  <c r="O4" i="4"/>
  <c r="V22" i="5"/>
  <c r="W21" i="5"/>
  <c r="N21" i="5" s="1"/>
  <c r="W24" i="6" l="1"/>
  <c r="X23" i="6"/>
  <c r="V23" i="5"/>
  <c r="W22" i="5"/>
  <c r="N22" i="5" s="1"/>
  <c r="X24" i="6" l="1"/>
  <c r="W25" i="6"/>
  <c r="V24" i="5"/>
  <c r="W23" i="5"/>
  <c r="N23" i="5" s="1"/>
  <c r="X25" i="6" l="1"/>
  <c r="W26" i="6"/>
  <c r="V25" i="5"/>
  <c r="W25" i="5" s="1"/>
  <c r="N25" i="5" s="1"/>
  <c r="W24" i="5"/>
  <c r="N24" i="5" s="1"/>
  <c r="X26" i="6" l="1"/>
  <c r="W28" i="6" l="1"/>
  <c r="X27" i="6"/>
  <c r="W29" i="6" l="1"/>
  <c r="X28" i="6"/>
  <c r="W30" i="6" l="1"/>
  <c r="X30" i="6" s="1"/>
  <c r="X29" i="6"/>
  <c r="O25" i="6" s="1"/>
  <c r="P25" i="6" s="1"/>
  <c r="O26" i="6" l="1"/>
  <c r="P26" i="6" s="1"/>
  <c r="O24" i="6"/>
  <c r="P24" i="6" s="1"/>
  <c r="O29" i="6"/>
  <c r="P29" i="6" s="1"/>
  <c r="O28" i="6"/>
  <c r="P28" i="6" s="1"/>
  <c r="O30" i="6"/>
  <c r="P30" i="6" s="1"/>
  <c r="O9" i="6"/>
  <c r="P9" i="6" s="1"/>
  <c r="O7" i="6"/>
  <c r="P7" i="6" s="1"/>
  <c r="O4" i="6"/>
  <c r="P4" i="6" s="1"/>
  <c r="O5" i="6"/>
  <c r="P5" i="6" s="1"/>
  <c r="O6" i="6"/>
  <c r="P6" i="6" s="1"/>
  <c r="O10" i="6"/>
  <c r="P10" i="6" s="1"/>
  <c r="O8" i="6"/>
  <c r="P8" i="6" s="1"/>
  <c r="O11" i="6"/>
  <c r="P11" i="6" s="1"/>
  <c r="O12" i="6"/>
  <c r="P12" i="6" s="1"/>
  <c r="O13" i="6"/>
  <c r="P13" i="6" s="1"/>
  <c r="O14" i="6"/>
  <c r="P14" i="6" s="1"/>
  <c r="O17" i="6"/>
  <c r="P17" i="6" s="1"/>
  <c r="O15" i="6"/>
  <c r="P15" i="6" s="1"/>
  <c r="O18" i="6"/>
  <c r="P18" i="6" s="1"/>
  <c r="O19" i="6"/>
  <c r="P19" i="6" s="1"/>
  <c r="O20" i="6"/>
  <c r="P20" i="6" s="1"/>
  <c r="O22" i="6"/>
  <c r="P22" i="6" s="1"/>
  <c r="O21" i="6"/>
  <c r="P21" i="6" s="1"/>
  <c r="O23" i="6"/>
  <c r="P23" i="6" s="1"/>
  <c r="O23" i="5"/>
  <c r="P23" i="5" s="1"/>
  <c r="O25" i="5"/>
  <c r="P25" i="5" s="1"/>
  <c r="O24" i="5"/>
  <c r="P24" i="5" s="1"/>
  <c r="O7" i="5"/>
  <c r="P7" i="5" s="1"/>
  <c r="O6" i="5"/>
  <c r="P6" i="5" s="1"/>
  <c r="O9" i="5"/>
  <c r="P9" i="5" s="1"/>
  <c r="O11" i="5"/>
  <c r="P11" i="5" s="1"/>
  <c r="O5" i="5"/>
  <c r="P5" i="5" s="1"/>
  <c r="O8" i="5"/>
  <c r="P8" i="5" s="1"/>
  <c r="O12" i="5"/>
  <c r="P12" i="5" s="1"/>
  <c r="O13" i="5"/>
  <c r="P13" i="5" s="1"/>
  <c r="O14" i="5"/>
  <c r="P14" i="5" s="1"/>
  <c r="O17" i="5"/>
  <c r="P17" i="5" s="1"/>
  <c r="O18" i="5"/>
  <c r="P18" i="5" s="1"/>
  <c r="O16" i="5"/>
  <c r="P16" i="5" s="1"/>
  <c r="O15" i="5"/>
  <c r="P15" i="5" s="1"/>
  <c r="O21" i="5"/>
  <c r="P21" i="5" s="1"/>
  <c r="O19" i="5"/>
  <c r="P19" i="5" s="1"/>
  <c r="O20" i="5"/>
  <c r="P20" i="5" s="1"/>
  <c r="O22" i="5"/>
  <c r="P22" i="5" s="1"/>
  <c r="O10" i="5"/>
  <c r="P10" i="5" s="1"/>
  <c r="Q23" i="6" l="1"/>
  <c r="Q10" i="6"/>
  <c r="Q8" i="6"/>
  <c r="Q5" i="6"/>
  <c r="Q6" i="6"/>
  <c r="Q21" i="6"/>
  <c r="Q15" i="6"/>
  <c r="Q9" i="6"/>
  <c r="Q17" i="6"/>
  <c r="Q30" i="6"/>
  <c r="Q29" i="6"/>
  <c r="Q24" i="6"/>
  <c r="Q19" i="6"/>
  <c r="Q13" i="6"/>
  <c r="Q14" i="6"/>
  <c r="Q28" i="6"/>
  <c r="Q20" i="6"/>
  <c r="Q7" i="6"/>
  <c r="Q22" i="6"/>
  <c r="Q26" i="6"/>
  <c r="Q18" i="6"/>
  <c r="Q12" i="6"/>
  <c r="Q25" i="6"/>
  <c r="Q11" i="6"/>
  <c r="Q4" i="6"/>
  <c r="Q20" i="5"/>
  <c r="Q16" i="5"/>
  <c r="Q13" i="5"/>
  <c r="Q25" i="5"/>
  <c r="Q19" i="5"/>
  <c r="Q18" i="5"/>
  <c r="Q12" i="5"/>
  <c r="Q9" i="5"/>
  <c r="Q6" i="5"/>
  <c r="Q21" i="5"/>
  <c r="Q11" i="5"/>
  <c r="Q7" i="5"/>
  <c r="Q24" i="5"/>
  <c r="Q5" i="5"/>
  <c r="Q10" i="5"/>
  <c r="Q17" i="5"/>
  <c r="Q8" i="5"/>
  <c r="Q22" i="5"/>
  <c r="Q15" i="5"/>
  <c r="Q14" i="5"/>
  <c r="Q23" i="5"/>
</calcChain>
</file>

<file path=xl/sharedStrings.xml><?xml version="1.0" encoding="utf-8"?>
<sst xmlns="http://schemas.openxmlformats.org/spreadsheetml/2006/main" count="845" uniqueCount="155">
  <si>
    <t>St.č.</t>
  </si>
  <si>
    <t>Jméno</t>
  </si>
  <si>
    <t>Ročník</t>
  </si>
  <si>
    <t>Město</t>
  </si>
  <si>
    <t>Klub</t>
  </si>
  <si>
    <t>50m</t>
  </si>
  <si>
    <t>hod</t>
  </si>
  <si>
    <t>skok</t>
  </si>
  <si>
    <t>překážky</t>
  </si>
  <si>
    <t>běh</t>
  </si>
  <si>
    <t>Celkem</t>
  </si>
  <si>
    <t>Pořadí</t>
  </si>
  <si>
    <t>Kat.</t>
  </si>
  <si>
    <t>Disciplína</t>
  </si>
  <si>
    <t>Výkon</t>
  </si>
  <si>
    <t>50 m</t>
  </si>
  <si>
    <t>Hod</t>
  </si>
  <si>
    <t>Skok</t>
  </si>
  <si>
    <t>Překážky</t>
  </si>
  <si>
    <t>Běh</t>
  </si>
  <si>
    <t>Číslo</t>
  </si>
  <si>
    <t>Poř.kat</t>
  </si>
  <si>
    <t>200m</t>
  </si>
  <si>
    <t>300m</t>
  </si>
  <si>
    <t>400m</t>
  </si>
  <si>
    <t>Vizovice</t>
  </si>
  <si>
    <t>Zlín</t>
  </si>
  <si>
    <t>Adam Jurčák</t>
  </si>
  <si>
    <t>Zádveřice</t>
  </si>
  <si>
    <t>Aleš Kundera</t>
  </si>
  <si>
    <t>Tereza Kunderová</t>
  </si>
  <si>
    <t>Tomáš Jančík</t>
  </si>
  <si>
    <t>Karolína Jančíková</t>
  </si>
  <si>
    <t>Štěpán Jančík</t>
  </si>
  <si>
    <t>Pozděchov</t>
  </si>
  <si>
    <t>Prlov</t>
  </si>
  <si>
    <t>Adéla Javošová</t>
  </si>
  <si>
    <t>Chrastěšov</t>
  </si>
  <si>
    <t>Hana Slováčková</t>
  </si>
  <si>
    <t>Alena Slováčková</t>
  </si>
  <si>
    <t>Pavel Bláha</t>
  </si>
  <si>
    <t>Barbora Slezáková</t>
  </si>
  <si>
    <t>Slušovice</t>
  </si>
  <si>
    <t>Aneta Cikrytová</t>
  </si>
  <si>
    <t>Matěj Cikryt</t>
  </si>
  <si>
    <t>Vojtěch Čuda</t>
  </si>
  <si>
    <t>Alena Klačánková</t>
  </si>
  <si>
    <t>Gabriela Adamušková</t>
  </si>
  <si>
    <t>Antonie Mandincová</t>
  </si>
  <si>
    <t>Anna Čečková</t>
  </si>
  <si>
    <t>Jasenná</t>
  </si>
  <si>
    <t>Marie Říhová</t>
  </si>
  <si>
    <t>minut</t>
  </si>
  <si>
    <t>čas</t>
  </si>
  <si>
    <t>čas celkem</t>
  </si>
  <si>
    <t>pozdní start</t>
  </si>
  <si>
    <t>výsledný čas</t>
  </si>
  <si>
    <t>Jakub Javoš</t>
  </si>
  <si>
    <t>Emilie Žabka</t>
  </si>
  <si>
    <t>Vincent Ušela</t>
  </si>
  <si>
    <t>Lípa nad Dřevnicví</t>
  </si>
  <si>
    <t xml:space="preserve">Filip Vajďák </t>
  </si>
  <si>
    <t>Martin Cikryt</t>
  </si>
  <si>
    <t>Oliver Žabka</t>
  </si>
  <si>
    <t>Sebastián Korec</t>
  </si>
  <si>
    <t>K5</t>
  </si>
  <si>
    <t>D5</t>
  </si>
  <si>
    <t>Chratěšov</t>
  </si>
  <si>
    <t xml:space="preserve">Adam Vašík </t>
  </si>
  <si>
    <t xml:space="preserve">Jakub Jurčák </t>
  </si>
  <si>
    <t xml:space="preserve">Antonín Slezák </t>
  </si>
  <si>
    <t>Jan Čuda</t>
  </si>
  <si>
    <t>Edita Kamlerová</t>
  </si>
  <si>
    <t>Matěj Ušela</t>
  </si>
  <si>
    <t>Lípa nad Dřevnicí</t>
  </si>
  <si>
    <t>Tomáš Pšenčík</t>
  </si>
  <si>
    <t>Veronika Pšenčíková</t>
  </si>
  <si>
    <t xml:space="preserve">Filip Kratina </t>
  </si>
  <si>
    <t>Ondřej Hruzík</t>
  </si>
  <si>
    <t>Ludvík Šimek</t>
  </si>
  <si>
    <t>Max Kutěj</t>
  </si>
  <si>
    <t>Kategorie do 5-let (ročník 2019 a mladší)</t>
  </si>
  <si>
    <t>Kategorie do 6-7 let (ročník 2018 a 2017)</t>
  </si>
  <si>
    <t>Kategorie do 8-9 let (ročník 2016 a 2015)</t>
  </si>
  <si>
    <t>Vítová</t>
  </si>
  <si>
    <t xml:space="preserve">Ondřej Tkadlec </t>
  </si>
  <si>
    <t>Rozálie Pončíková</t>
  </si>
  <si>
    <t>Kristýna Boráňová</t>
  </si>
  <si>
    <t>Horní Lhota</t>
  </si>
  <si>
    <t>Sebastián Čižmář</t>
  </si>
  <si>
    <t>Slavičín</t>
  </si>
  <si>
    <t>Elen Hruzíková</t>
  </si>
  <si>
    <t>Izabela Jandlová</t>
  </si>
  <si>
    <t>Matěj Mikulec</t>
  </si>
  <si>
    <t xml:space="preserve">Adam Kamenčák </t>
  </si>
  <si>
    <t>Anna Kamenčáková</t>
  </si>
  <si>
    <t>Aneta Štachová</t>
  </si>
  <si>
    <t xml:space="preserve">Alžběta Mandincová </t>
  </si>
  <si>
    <t xml:space="preserve">Kryštof Mazůrek </t>
  </si>
  <si>
    <t>Kategorie do 10-11 let (ročník 2014 a 2013)</t>
  </si>
  <si>
    <t xml:space="preserve">Amálie Říhová </t>
  </si>
  <si>
    <t>Natálie Tkadlecová</t>
  </si>
  <si>
    <t>Antonín Adamuška</t>
  </si>
  <si>
    <t>Lenka Hromadová</t>
  </si>
  <si>
    <t>Martina Toušová</t>
  </si>
  <si>
    <t>Josef Petráš</t>
  </si>
  <si>
    <t>Dolní Lhota</t>
  </si>
  <si>
    <t>Adéla Fúsiková</t>
  </si>
  <si>
    <t>Klára Kalincová</t>
  </si>
  <si>
    <t>Nikol Boráňová</t>
  </si>
  <si>
    <t>Marek Hába</t>
  </si>
  <si>
    <t>Ráchel Ševčíková</t>
  </si>
  <si>
    <t>Daniel Mazůrek</t>
  </si>
  <si>
    <t>František Maláč</t>
  </si>
  <si>
    <t xml:space="preserve">Ondřej Macík </t>
  </si>
  <si>
    <t>Vincent Bil</t>
  </si>
  <si>
    <t>Seninka</t>
  </si>
  <si>
    <t>Jiří Chrástecký</t>
  </si>
  <si>
    <t>Leskovec</t>
  </si>
  <si>
    <t>Iva Smetanová</t>
  </si>
  <si>
    <t>Kategorie nad 11 let (ročník 2012 a starší)</t>
  </si>
  <si>
    <t xml:space="preserve">Petr Bláha </t>
  </si>
  <si>
    <t>Lia Suchánková</t>
  </si>
  <si>
    <t>Bratřejov</t>
  </si>
  <si>
    <t>Barbora Macíková</t>
  </si>
  <si>
    <t>Matěj Elšík</t>
  </si>
  <si>
    <t>Adam Staněk</t>
  </si>
  <si>
    <t>Štěpán Juráň</t>
  </si>
  <si>
    <t>Viktor Gerych</t>
  </si>
  <si>
    <t>Kristian Gerych</t>
  </si>
  <si>
    <t>Magdalena Holá</t>
  </si>
  <si>
    <t>Marie Gerychová</t>
  </si>
  <si>
    <t>Samuel Morai</t>
  </si>
  <si>
    <t>Matěj Motyčka</t>
  </si>
  <si>
    <t>Anna Adolfína Egner</t>
  </si>
  <si>
    <t>Ema Hrabcová</t>
  </si>
  <si>
    <t>Štípa</t>
  </si>
  <si>
    <t>Rozálie Netopilová</t>
  </si>
  <si>
    <t>Zdeněk Petráš</t>
  </si>
  <si>
    <t>Daniel Morai</t>
  </si>
  <si>
    <t>Jonáš Motyčka</t>
  </si>
  <si>
    <t>Kira Chemello</t>
  </si>
  <si>
    <t>Kaio Chemello</t>
  </si>
  <si>
    <t>K7</t>
  </si>
  <si>
    <t>D7</t>
  </si>
  <si>
    <t>K9</t>
  </si>
  <si>
    <t>D9</t>
  </si>
  <si>
    <t>K11</t>
  </si>
  <si>
    <t>D11</t>
  </si>
  <si>
    <t>Kristina Netopilová</t>
  </si>
  <si>
    <t>D12</t>
  </si>
  <si>
    <t>K12</t>
  </si>
  <si>
    <t>k12</t>
  </si>
  <si>
    <t>Natálie Holá</t>
  </si>
  <si>
    <t>Julianna Kovářová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</si>
</sst>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/>
    <xf numFmtId="0" fontId="1" fillId="0" borderId="1" xfId="0" applyFont="1" applyBorder="1" applyAlignment="1">
      <alignment vertical="center"/>
    </xf>
    <xf numFmtId="2" fontId="0" fillId="0" borderId="1" xfId="0" applyNumberFormat="1" applyBorder="1" applyAlignment="1">
      <alignment vertical="center"/>
    </xf>
    <xf numFmtId="4" fontId="0" fillId="0" borderId="1" xfId="0" applyNumberFormat="1" applyBorder="1"/>
    <xf numFmtId="0" fontId="3" fillId="0" borderId="1" xfId="0" applyFont="1" applyBorder="1"/>
    <xf numFmtId="4" fontId="3" fillId="0" borderId="1" xfId="0" applyNumberFormat="1" applyFont="1" applyBorder="1"/>
    <xf numFmtId="0" fontId="1" fillId="0" borderId="2" xfId="0" applyFont="1" applyBorder="1" applyAlignment="1">
      <alignment horizontal="center"/>
    </xf>
    <xf numFmtId="0" fontId="5" fillId="0" borderId="1" xfId="0" applyFont="1" applyBorder="1"/>
    <xf numFmtId="0" fontId="0" fillId="0" borderId="3" xfId="0" applyBorder="1"/>
    <xf numFmtId="3" fontId="0" fillId="0" borderId="0" xfId="0" applyNumberFormat="1"/>
    <xf numFmtId="3" fontId="0" fillId="0" borderId="1" xfId="0" applyNumberFormat="1" applyBorder="1"/>
    <xf numFmtId="4" fontId="0" fillId="0" borderId="0" xfId="0" applyNumberFormat="1"/>
    <xf numFmtId="0" fontId="1" fillId="0" borderId="1" xfId="0" applyFont="1" applyFill="1" applyBorder="1" applyAlignment="1">
      <alignment horizontal="center"/>
    </xf>
    <xf numFmtId="0" fontId="0" fillId="0" borderId="1" xfId="0" applyFill="1" applyBorder="1"/>
    <xf numFmtId="0" fontId="1" fillId="0" borderId="1" xfId="0" applyFont="1" applyBorder="1" applyAlignment="1"/>
    <xf numFmtId="0" fontId="0" fillId="0" borderId="0" xfId="0" applyBorder="1"/>
    <xf numFmtId="0" fontId="0" fillId="0" borderId="0" xfId="0" applyBorder="1" applyAlignment="1">
      <alignment horizontal="center"/>
    </xf>
    <xf numFmtId="4" fontId="0" fillId="0" borderId="0" xfId="0" applyNumberFormat="1" applyBorder="1"/>
    <xf numFmtId="3" fontId="0" fillId="0" borderId="0" xfId="0" applyNumberFormat="1" applyBorder="1"/>
    <xf numFmtId="0" fontId="1" fillId="0" borderId="0" xfId="0" applyFont="1" applyBorder="1"/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2"/>
  <sheetViews>
    <sheetView workbookViewId="0">
      <selection activeCell="J33" sqref="J33"/>
    </sheetView>
  </sheetViews>
  <sheetFormatPr defaultRowHeight="15" outlineLevelCol="1" x14ac:dyDescent="0.25"/>
  <cols>
    <col min="1" max="1" width="5.42578125" customWidth="1"/>
    <col min="2" max="2" width="17.85546875" customWidth="1"/>
    <col min="3" max="3" width="6.7109375" bestFit="1" customWidth="1"/>
    <col min="4" max="4" width="6.7109375" customWidth="1"/>
    <col min="5" max="5" width="16.42578125" customWidth="1"/>
    <col min="6" max="6" width="18.42578125" hidden="1" customWidth="1"/>
    <col min="7" max="7" width="7.7109375" customWidth="1"/>
    <col min="8" max="8" width="4.85546875" customWidth="1"/>
    <col min="9" max="9" width="6.42578125" bestFit="1" customWidth="1"/>
    <col min="10" max="10" width="4.7109375" customWidth="1"/>
    <col min="11" max="11" width="6.42578125" bestFit="1" customWidth="1"/>
    <col min="12" max="12" width="4.85546875" customWidth="1"/>
    <col min="13" max="13" width="6" hidden="1" customWidth="1" outlineLevel="1"/>
    <col min="14" max="14" width="3" hidden="1" customWidth="1" outlineLevel="1"/>
    <col min="15" max="15" width="6" hidden="1" customWidth="1" outlineLevel="1"/>
    <col min="16" max="16" width="2.28515625" customWidth="1" outlineLevel="1"/>
    <col min="17" max="17" width="12.140625" customWidth="1"/>
    <col min="18" max="18" width="9" customWidth="1"/>
    <col min="19" max="19" width="6.5703125" bestFit="1" customWidth="1"/>
  </cols>
  <sheetData>
    <row r="1" spans="1:19" ht="18.75" x14ac:dyDescent="0.3">
      <c r="A1" s="5" t="s">
        <v>81</v>
      </c>
    </row>
    <row r="3" spans="1:19" hidden="1" x14ac:dyDescent="0.25">
      <c r="A3" s="3" t="s">
        <v>0</v>
      </c>
      <c r="B3" s="3" t="s">
        <v>1</v>
      </c>
      <c r="C3" s="3" t="s">
        <v>2</v>
      </c>
      <c r="D3" s="3" t="s">
        <v>12</v>
      </c>
      <c r="E3" s="3" t="s">
        <v>3</v>
      </c>
      <c r="F3" s="3" t="s">
        <v>4</v>
      </c>
      <c r="G3" s="19" t="s">
        <v>5</v>
      </c>
      <c r="H3" s="19"/>
      <c r="I3" s="19" t="s">
        <v>6</v>
      </c>
      <c r="J3" s="19"/>
      <c r="K3" s="19" t="s">
        <v>7</v>
      </c>
      <c r="L3" s="19"/>
      <c r="M3" s="19" t="s">
        <v>8</v>
      </c>
      <c r="N3" s="19"/>
      <c r="O3" s="19" t="s">
        <v>9</v>
      </c>
      <c r="P3" s="19"/>
      <c r="Q3" s="3" t="s">
        <v>10</v>
      </c>
      <c r="R3" s="3" t="s">
        <v>11</v>
      </c>
      <c r="S3" s="3" t="s">
        <v>21</v>
      </c>
    </row>
    <row r="4" spans="1:19" hidden="1" x14ac:dyDescent="0.25">
      <c r="A4" s="2">
        <v>1</v>
      </c>
      <c r="B4" s="2" t="s">
        <v>57</v>
      </c>
      <c r="C4" s="2">
        <v>2021</v>
      </c>
      <c r="D4" s="4" t="s">
        <v>65</v>
      </c>
      <c r="E4" s="2" t="s">
        <v>37</v>
      </c>
      <c r="F4" s="2"/>
      <c r="G4" s="8">
        <v>22.1</v>
      </c>
      <c r="H4" s="2">
        <f>RANK(G4,$G$4:$G$14,1)</f>
        <v>9</v>
      </c>
      <c r="I4" s="8">
        <v>2.1800000000000002</v>
      </c>
      <c r="J4" s="2">
        <f>RANK(I4,$I$4:$I$14,0)</f>
        <v>9</v>
      </c>
      <c r="K4" s="15">
        <v>32</v>
      </c>
      <c r="L4" s="2">
        <f>RANK(K4,$K$4:$K$14,0)</f>
        <v>10</v>
      </c>
      <c r="M4" s="2"/>
      <c r="N4" s="2"/>
      <c r="O4" s="2"/>
      <c r="P4" s="2"/>
      <c r="Q4" s="1">
        <f t="shared" ref="Q4:Q13" si="0">H4+J4+L4+N4+P4</f>
        <v>28</v>
      </c>
      <c r="R4" s="1">
        <f>RANK(Q4,$Q$4:$Q$14,1)</f>
        <v>9</v>
      </c>
      <c r="S4" s="1"/>
    </row>
    <row r="5" spans="1:19" hidden="1" x14ac:dyDescent="0.25">
      <c r="A5" s="2">
        <v>2</v>
      </c>
      <c r="B5" s="2" t="s">
        <v>58</v>
      </c>
      <c r="C5" s="2">
        <v>2019</v>
      </c>
      <c r="D5" s="4" t="s">
        <v>66</v>
      </c>
      <c r="E5" s="2" t="s">
        <v>25</v>
      </c>
      <c r="F5" s="2"/>
      <c r="G5" s="8">
        <v>14.31</v>
      </c>
      <c r="H5" s="2">
        <f t="shared" ref="H5:H14" si="1">RANK(G5,$G$4:$G$14,1)</f>
        <v>4</v>
      </c>
      <c r="I5" s="8">
        <v>3.55</v>
      </c>
      <c r="J5" s="2">
        <f t="shared" ref="J5:J14" si="2">RANK(I5,$I$4:$I$14,0)</f>
        <v>5</v>
      </c>
      <c r="K5" s="15">
        <v>127</v>
      </c>
      <c r="L5" s="2">
        <f t="shared" ref="L5:L14" si="3">RANK(K5,$K$4:$K$14,0)</f>
        <v>3</v>
      </c>
      <c r="M5" s="2"/>
      <c r="N5" s="2"/>
      <c r="O5" s="2"/>
      <c r="P5" s="2"/>
      <c r="Q5" s="1">
        <f t="shared" si="0"/>
        <v>12</v>
      </c>
      <c r="R5" s="1">
        <f t="shared" ref="R5:R14" si="4">RANK(Q5,$Q$4:$Q$14,1)</f>
        <v>4</v>
      </c>
      <c r="S5" s="1"/>
    </row>
    <row r="6" spans="1:19" hidden="1" x14ac:dyDescent="0.25">
      <c r="A6" s="2">
        <v>3</v>
      </c>
      <c r="B6" s="2" t="s">
        <v>59</v>
      </c>
      <c r="C6" s="2">
        <v>2021</v>
      </c>
      <c r="D6" s="4" t="s">
        <v>65</v>
      </c>
      <c r="E6" s="2" t="s">
        <v>60</v>
      </c>
      <c r="F6" s="2"/>
      <c r="G6" s="8">
        <v>18.579999999999998</v>
      </c>
      <c r="H6" s="2">
        <f t="shared" si="1"/>
        <v>8</v>
      </c>
      <c r="I6" s="8">
        <v>3.91</v>
      </c>
      <c r="J6" s="2">
        <f t="shared" si="2"/>
        <v>4</v>
      </c>
      <c r="K6" s="15">
        <v>73</v>
      </c>
      <c r="L6" s="2">
        <f t="shared" si="3"/>
        <v>7</v>
      </c>
      <c r="M6" s="2"/>
      <c r="N6" s="2"/>
      <c r="O6" s="2"/>
      <c r="P6" s="2"/>
      <c r="Q6" s="1">
        <f t="shared" si="0"/>
        <v>19</v>
      </c>
      <c r="R6" s="1">
        <f t="shared" si="4"/>
        <v>7</v>
      </c>
      <c r="S6" s="1"/>
    </row>
    <row r="7" spans="1:19" hidden="1" x14ac:dyDescent="0.25">
      <c r="A7" s="2">
        <v>4</v>
      </c>
      <c r="B7" s="2" t="s">
        <v>142</v>
      </c>
      <c r="C7" s="2">
        <v>2020</v>
      </c>
      <c r="D7" s="4" t="s">
        <v>65</v>
      </c>
      <c r="E7" s="2" t="s">
        <v>25</v>
      </c>
      <c r="F7" s="2"/>
      <c r="G7" s="8">
        <v>13.2</v>
      </c>
      <c r="H7" s="2">
        <f t="shared" si="1"/>
        <v>3</v>
      </c>
      <c r="I7" s="8">
        <v>4.0999999999999996</v>
      </c>
      <c r="J7" s="2">
        <f t="shared" si="2"/>
        <v>3</v>
      </c>
      <c r="K7" s="15">
        <v>111</v>
      </c>
      <c r="L7" s="2">
        <f t="shared" si="3"/>
        <v>4</v>
      </c>
      <c r="M7" s="2"/>
      <c r="N7" s="2"/>
      <c r="O7" s="2"/>
      <c r="P7" s="2"/>
      <c r="Q7" s="1">
        <f t="shared" si="0"/>
        <v>10</v>
      </c>
      <c r="R7" s="1">
        <f t="shared" si="4"/>
        <v>3</v>
      </c>
      <c r="S7" s="1"/>
    </row>
    <row r="8" spans="1:19" hidden="1" x14ac:dyDescent="0.25">
      <c r="A8" s="2">
        <v>5</v>
      </c>
      <c r="B8" s="2" t="s">
        <v>61</v>
      </c>
      <c r="C8" s="2">
        <v>2019</v>
      </c>
      <c r="D8" s="4" t="s">
        <v>65</v>
      </c>
      <c r="E8" s="2" t="s">
        <v>25</v>
      </c>
      <c r="F8" s="2"/>
      <c r="G8" s="8">
        <v>11.6</v>
      </c>
      <c r="H8" s="2">
        <f t="shared" si="1"/>
        <v>1</v>
      </c>
      <c r="I8" s="8">
        <v>11.02</v>
      </c>
      <c r="J8" s="2">
        <f t="shared" si="2"/>
        <v>1</v>
      </c>
      <c r="K8" s="15">
        <v>174</v>
      </c>
      <c r="L8" s="2">
        <f t="shared" si="3"/>
        <v>2</v>
      </c>
      <c r="M8" s="2"/>
      <c r="N8" s="2"/>
      <c r="O8" s="2"/>
      <c r="P8" s="2"/>
      <c r="Q8" s="1">
        <f t="shared" si="0"/>
        <v>4</v>
      </c>
      <c r="R8" s="1">
        <f t="shared" si="4"/>
        <v>1</v>
      </c>
      <c r="S8" s="1"/>
    </row>
    <row r="9" spans="1:19" hidden="1" x14ac:dyDescent="0.25">
      <c r="A9" s="2">
        <v>6</v>
      </c>
      <c r="B9" s="2" t="s">
        <v>62</v>
      </c>
      <c r="C9" s="2">
        <v>2020</v>
      </c>
      <c r="D9" s="4" t="s">
        <v>65</v>
      </c>
      <c r="E9" s="2" t="s">
        <v>42</v>
      </c>
      <c r="F9" s="2"/>
      <c r="G9" s="8">
        <v>16.37</v>
      </c>
      <c r="H9" s="2">
        <f t="shared" si="1"/>
        <v>6</v>
      </c>
      <c r="I9" s="8">
        <v>3.08</v>
      </c>
      <c r="J9" s="2">
        <f t="shared" si="2"/>
        <v>6</v>
      </c>
      <c r="K9" s="15">
        <v>84</v>
      </c>
      <c r="L9" s="2">
        <f t="shared" si="3"/>
        <v>6</v>
      </c>
      <c r="M9" s="2"/>
      <c r="N9" s="2"/>
      <c r="O9" s="2"/>
      <c r="P9" s="2"/>
      <c r="Q9" s="1">
        <f t="shared" si="0"/>
        <v>18</v>
      </c>
      <c r="R9" s="1">
        <f t="shared" si="4"/>
        <v>5</v>
      </c>
      <c r="S9" s="1"/>
    </row>
    <row r="10" spans="1:19" hidden="1" x14ac:dyDescent="0.25">
      <c r="A10" s="2">
        <v>7</v>
      </c>
      <c r="B10" s="2" t="s">
        <v>63</v>
      </c>
      <c r="C10" s="2">
        <v>2022</v>
      </c>
      <c r="D10" s="4" t="s">
        <v>65</v>
      </c>
      <c r="E10" s="2" t="s">
        <v>25</v>
      </c>
      <c r="F10" s="2"/>
      <c r="G10" s="8">
        <v>29.38</v>
      </c>
      <c r="H10" s="2">
        <f t="shared" si="1"/>
        <v>11</v>
      </c>
      <c r="I10" s="8">
        <v>2.12</v>
      </c>
      <c r="J10" s="2">
        <f t="shared" si="2"/>
        <v>10</v>
      </c>
      <c r="K10" s="15">
        <v>18</v>
      </c>
      <c r="L10" s="2">
        <f t="shared" si="3"/>
        <v>11</v>
      </c>
      <c r="M10" s="2"/>
      <c r="N10" s="2"/>
      <c r="O10" s="2"/>
      <c r="P10" s="2"/>
      <c r="Q10" s="1">
        <f t="shared" si="0"/>
        <v>32</v>
      </c>
      <c r="R10" s="1">
        <f t="shared" si="4"/>
        <v>11</v>
      </c>
      <c r="S10" s="1"/>
    </row>
    <row r="11" spans="1:19" hidden="1" x14ac:dyDescent="0.25">
      <c r="A11" s="2">
        <v>8</v>
      </c>
      <c r="B11" s="2" t="s">
        <v>64</v>
      </c>
      <c r="C11" s="2">
        <v>2019</v>
      </c>
      <c r="D11" s="4" t="s">
        <v>65</v>
      </c>
      <c r="E11" s="2" t="s">
        <v>26</v>
      </c>
      <c r="F11" s="2"/>
      <c r="G11" s="8">
        <v>11.81</v>
      </c>
      <c r="H11" s="2">
        <f t="shared" si="1"/>
        <v>2</v>
      </c>
      <c r="I11" s="8">
        <v>10</v>
      </c>
      <c r="J11" s="2">
        <f t="shared" si="2"/>
        <v>2</v>
      </c>
      <c r="K11" s="15">
        <v>200</v>
      </c>
      <c r="L11" s="2">
        <f t="shared" si="3"/>
        <v>1</v>
      </c>
      <c r="M11" s="2"/>
      <c r="N11" s="2"/>
      <c r="O11" s="2"/>
      <c r="P11" s="2"/>
      <c r="Q11" s="1">
        <f t="shared" si="0"/>
        <v>5</v>
      </c>
      <c r="R11" s="1">
        <f t="shared" si="4"/>
        <v>2</v>
      </c>
      <c r="S11" s="1"/>
    </row>
    <row r="12" spans="1:19" hidden="1" x14ac:dyDescent="0.25">
      <c r="A12" s="2">
        <v>9</v>
      </c>
      <c r="B12" s="2" t="s">
        <v>139</v>
      </c>
      <c r="C12" s="2">
        <v>2020</v>
      </c>
      <c r="D12" s="4" t="s">
        <v>65</v>
      </c>
      <c r="E12" s="2" t="s">
        <v>25</v>
      </c>
      <c r="F12" s="2"/>
      <c r="G12" s="8">
        <v>14.33</v>
      </c>
      <c r="H12" s="2">
        <f t="shared" si="1"/>
        <v>5</v>
      </c>
      <c r="I12" s="8">
        <v>2.31</v>
      </c>
      <c r="J12" s="2">
        <f t="shared" si="2"/>
        <v>8</v>
      </c>
      <c r="K12" s="15">
        <v>104</v>
      </c>
      <c r="L12" s="2">
        <f t="shared" si="3"/>
        <v>5</v>
      </c>
      <c r="M12" s="2"/>
      <c r="N12" s="2"/>
      <c r="O12" s="2"/>
      <c r="P12" s="2"/>
      <c r="Q12" s="1">
        <f t="shared" si="0"/>
        <v>18</v>
      </c>
      <c r="R12" s="1">
        <f t="shared" si="4"/>
        <v>5</v>
      </c>
      <c r="S12" s="1"/>
    </row>
    <row r="13" spans="1:19" hidden="1" x14ac:dyDescent="0.25">
      <c r="A13" s="2">
        <v>10</v>
      </c>
      <c r="B13" s="2" t="s">
        <v>140</v>
      </c>
      <c r="C13" s="2">
        <v>2019</v>
      </c>
      <c r="D13" s="4" t="s">
        <v>65</v>
      </c>
      <c r="E13" s="2" t="s">
        <v>25</v>
      </c>
      <c r="F13" s="2"/>
      <c r="G13" s="8">
        <v>18.07</v>
      </c>
      <c r="H13" s="2">
        <f t="shared" si="1"/>
        <v>7</v>
      </c>
      <c r="I13" s="8">
        <v>3</v>
      </c>
      <c r="J13" s="2">
        <f t="shared" si="2"/>
        <v>7</v>
      </c>
      <c r="K13" s="15">
        <v>73</v>
      </c>
      <c r="L13" s="2">
        <f t="shared" si="3"/>
        <v>7</v>
      </c>
      <c r="M13" s="2"/>
      <c r="N13" s="2"/>
      <c r="O13" s="2"/>
      <c r="P13" s="2"/>
      <c r="Q13" s="1">
        <f t="shared" si="0"/>
        <v>21</v>
      </c>
      <c r="R13" s="1">
        <f t="shared" si="4"/>
        <v>8</v>
      </c>
      <c r="S13" s="1"/>
    </row>
    <row r="14" spans="1:19" hidden="1" x14ac:dyDescent="0.25">
      <c r="A14" s="2">
        <v>11</v>
      </c>
      <c r="B14" s="2" t="s">
        <v>141</v>
      </c>
      <c r="C14" s="2">
        <v>2021</v>
      </c>
      <c r="D14" s="4" t="s">
        <v>66</v>
      </c>
      <c r="E14" s="2" t="s">
        <v>25</v>
      </c>
      <c r="G14" s="8">
        <v>22.6</v>
      </c>
      <c r="H14" s="2">
        <f t="shared" si="1"/>
        <v>10</v>
      </c>
      <c r="I14" s="8">
        <v>1.17</v>
      </c>
      <c r="J14" s="2">
        <f t="shared" si="2"/>
        <v>11</v>
      </c>
      <c r="K14" s="15">
        <v>49</v>
      </c>
      <c r="L14" s="2">
        <f t="shared" si="3"/>
        <v>9</v>
      </c>
      <c r="M14" s="2"/>
      <c r="N14" s="2"/>
      <c r="O14" s="2"/>
      <c r="P14" s="2"/>
      <c r="Q14" s="1">
        <f t="shared" ref="Q14" si="5">H14+J14+L14+N14+P14</f>
        <v>30</v>
      </c>
      <c r="R14" s="1">
        <f t="shared" si="4"/>
        <v>10</v>
      </c>
      <c r="S14" s="1"/>
    </row>
    <row r="15" spans="1:19" hidden="1" x14ac:dyDescent="0.25"/>
    <row r="16" spans="1:19" hidden="1" x14ac:dyDescent="0.25"/>
    <row r="17" spans="1:19" hidden="1" x14ac:dyDescent="0.25"/>
    <row r="19" spans="1:19" x14ac:dyDescent="0.25">
      <c r="A19" s="3" t="s">
        <v>0</v>
      </c>
      <c r="B19" s="3" t="s">
        <v>1</v>
      </c>
      <c r="C19" s="3" t="s">
        <v>2</v>
      </c>
      <c r="D19" s="3" t="s">
        <v>12</v>
      </c>
      <c r="E19" s="3" t="s">
        <v>3</v>
      </c>
      <c r="F19" s="3" t="s">
        <v>4</v>
      </c>
      <c r="G19" s="19" t="s">
        <v>5</v>
      </c>
      <c r="H19" s="19"/>
      <c r="I19" s="19" t="s">
        <v>6</v>
      </c>
      <c r="J19" s="19"/>
      <c r="K19" s="19" t="s">
        <v>7</v>
      </c>
      <c r="L19" s="19"/>
      <c r="M19" s="19" t="s">
        <v>8</v>
      </c>
      <c r="N19" s="19"/>
      <c r="O19" s="19" t="s">
        <v>9</v>
      </c>
      <c r="P19" s="19"/>
      <c r="Q19" s="3" t="s">
        <v>10</v>
      </c>
      <c r="R19" s="3" t="s">
        <v>11</v>
      </c>
      <c r="S19" s="3" t="s">
        <v>21</v>
      </c>
    </row>
    <row r="20" spans="1:19" x14ac:dyDescent="0.25">
      <c r="A20" s="2">
        <v>5</v>
      </c>
      <c r="B20" s="2" t="s">
        <v>61</v>
      </c>
      <c r="C20" s="2">
        <v>2019</v>
      </c>
      <c r="D20" s="4" t="s">
        <v>65</v>
      </c>
      <c r="E20" s="2" t="s">
        <v>25</v>
      </c>
      <c r="F20" s="2"/>
      <c r="G20" s="8">
        <v>11.6</v>
      </c>
      <c r="H20" s="2">
        <v>1</v>
      </c>
      <c r="I20" s="8">
        <v>11.02</v>
      </c>
      <c r="J20" s="2">
        <v>1</v>
      </c>
      <c r="K20" s="15">
        <v>174</v>
      </c>
      <c r="L20" s="2">
        <v>2</v>
      </c>
      <c r="M20" s="2"/>
      <c r="N20" s="2"/>
      <c r="O20" s="2"/>
      <c r="P20" s="2"/>
      <c r="Q20" s="1">
        <v>4</v>
      </c>
      <c r="R20" s="1">
        <v>1</v>
      </c>
      <c r="S20" s="1">
        <v>1</v>
      </c>
    </row>
    <row r="21" spans="1:19" x14ac:dyDescent="0.25">
      <c r="A21" s="2">
        <v>8</v>
      </c>
      <c r="B21" s="2" t="s">
        <v>64</v>
      </c>
      <c r="C21" s="2">
        <v>2019</v>
      </c>
      <c r="D21" s="4" t="s">
        <v>65</v>
      </c>
      <c r="E21" s="2" t="s">
        <v>26</v>
      </c>
      <c r="F21" s="2"/>
      <c r="G21" s="8">
        <v>11.81</v>
      </c>
      <c r="H21" s="2">
        <v>2</v>
      </c>
      <c r="I21" s="8">
        <v>10</v>
      </c>
      <c r="J21" s="2">
        <v>2</v>
      </c>
      <c r="K21" s="15">
        <v>200</v>
      </c>
      <c r="L21" s="2">
        <v>1</v>
      </c>
      <c r="M21" s="2"/>
      <c r="N21" s="2"/>
      <c r="O21" s="2"/>
      <c r="P21" s="2"/>
      <c r="Q21" s="1">
        <v>5</v>
      </c>
      <c r="R21" s="1">
        <v>2</v>
      </c>
      <c r="S21" s="1">
        <v>2</v>
      </c>
    </row>
    <row r="22" spans="1:19" x14ac:dyDescent="0.25">
      <c r="A22" s="2">
        <v>4</v>
      </c>
      <c r="B22" s="2" t="s">
        <v>142</v>
      </c>
      <c r="C22" s="2">
        <v>2020</v>
      </c>
      <c r="D22" s="4" t="s">
        <v>65</v>
      </c>
      <c r="E22" s="2" t="s">
        <v>25</v>
      </c>
      <c r="F22" s="2"/>
      <c r="G22" s="8">
        <v>13.2</v>
      </c>
      <c r="H22" s="2">
        <v>3</v>
      </c>
      <c r="I22" s="8">
        <v>4.0999999999999996</v>
      </c>
      <c r="J22" s="2">
        <v>3</v>
      </c>
      <c r="K22" s="15">
        <v>111</v>
      </c>
      <c r="L22" s="2">
        <v>4</v>
      </c>
      <c r="M22" s="2"/>
      <c r="N22" s="2"/>
      <c r="O22" s="2"/>
      <c r="P22" s="2"/>
      <c r="Q22" s="1">
        <v>10</v>
      </c>
      <c r="R22" s="1">
        <v>3</v>
      </c>
      <c r="S22" s="1">
        <v>3</v>
      </c>
    </row>
    <row r="23" spans="1:19" x14ac:dyDescent="0.25">
      <c r="A23" s="2">
        <v>6</v>
      </c>
      <c r="B23" s="2" t="s">
        <v>62</v>
      </c>
      <c r="C23" s="2">
        <v>2020</v>
      </c>
      <c r="D23" s="4" t="s">
        <v>65</v>
      </c>
      <c r="E23" s="2" t="s">
        <v>42</v>
      </c>
      <c r="F23" s="2"/>
      <c r="G23" s="8">
        <v>16.37</v>
      </c>
      <c r="H23" s="2">
        <v>6</v>
      </c>
      <c r="I23" s="8">
        <v>3.08</v>
      </c>
      <c r="J23" s="2">
        <v>6</v>
      </c>
      <c r="K23" s="15">
        <v>84</v>
      </c>
      <c r="L23" s="2">
        <v>6</v>
      </c>
      <c r="M23" s="2"/>
      <c r="N23" s="2"/>
      <c r="O23" s="2"/>
      <c r="P23" s="2"/>
      <c r="Q23" s="1">
        <v>18</v>
      </c>
      <c r="R23" s="1">
        <v>5</v>
      </c>
      <c r="S23" s="1">
        <v>4</v>
      </c>
    </row>
    <row r="24" spans="1:19" x14ac:dyDescent="0.25">
      <c r="A24" s="2">
        <v>9</v>
      </c>
      <c r="B24" s="2" t="s">
        <v>139</v>
      </c>
      <c r="C24" s="2">
        <v>2020</v>
      </c>
      <c r="D24" s="4" t="s">
        <v>65</v>
      </c>
      <c r="E24" s="2" t="s">
        <v>25</v>
      </c>
      <c r="F24" s="2"/>
      <c r="G24" s="8">
        <v>14.33</v>
      </c>
      <c r="H24" s="2">
        <v>5</v>
      </c>
      <c r="I24" s="8">
        <v>2.31</v>
      </c>
      <c r="J24" s="2">
        <v>8</v>
      </c>
      <c r="K24" s="15">
        <v>104</v>
      </c>
      <c r="L24" s="2">
        <v>5</v>
      </c>
      <c r="M24" s="2"/>
      <c r="N24" s="2"/>
      <c r="O24" s="2"/>
      <c r="P24" s="2"/>
      <c r="Q24" s="1">
        <v>18</v>
      </c>
      <c r="R24" s="1">
        <v>5</v>
      </c>
      <c r="S24" s="1">
        <v>5</v>
      </c>
    </row>
    <row r="25" spans="1:19" x14ac:dyDescent="0.25">
      <c r="A25" s="2">
        <v>3</v>
      </c>
      <c r="B25" s="2" t="s">
        <v>59</v>
      </c>
      <c r="C25" s="2">
        <v>2021</v>
      </c>
      <c r="D25" s="4" t="s">
        <v>65</v>
      </c>
      <c r="E25" s="2" t="s">
        <v>60</v>
      </c>
      <c r="F25" s="2"/>
      <c r="G25" s="8">
        <v>18.579999999999998</v>
      </c>
      <c r="H25" s="2">
        <v>8</v>
      </c>
      <c r="I25" s="8">
        <v>3.91</v>
      </c>
      <c r="J25" s="2">
        <v>4</v>
      </c>
      <c r="K25" s="15">
        <v>73</v>
      </c>
      <c r="L25" s="2">
        <v>7</v>
      </c>
      <c r="M25" s="2"/>
      <c r="N25" s="2"/>
      <c r="O25" s="2"/>
      <c r="P25" s="2"/>
      <c r="Q25" s="1">
        <v>19</v>
      </c>
      <c r="R25" s="1">
        <v>7</v>
      </c>
      <c r="S25" s="1">
        <v>6</v>
      </c>
    </row>
    <row r="26" spans="1:19" x14ac:dyDescent="0.25">
      <c r="A26" s="2">
        <v>10</v>
      </c>
      <c r="B26" s="2" t="s">
        <v>140</v>
      </c>
      <c r="C26" s="2">
        <v>2019</v>
      </c>
      <c r="D26" s="4" t="s">
        <v>65</v>
      </c>
      <c r="E26" s="2" t="s">
        <v>25</v>
      </c>
      <c r="F26" s="2"/>
      <c r="G26" s="8">
        <v>18.07</v>
      </c>
      <c r="H26" s="2">
        <v>7</v>
      </c>
      <c r="I26" s="8">
        <v>3</v>
      </c>
      <c r="J26" s="2">
        <v>7</v>
      </c>
      <c r="K26" s="15">
        <v>73</v>
      </c>
      <c r="L26" s="2">
        <v>7</v>
      </c>
      <c r="M26" s="2"/>
      <c r="N26" s="2"/>
      <c r="O26" s="2"/>
      <c r="P26" s="2"/>
      <c r="Q26" s="1">
        <v>21</v>
      </c>
      <c r="R26" s="1">
        <v>8</v>
      </c>
      <c r="S26" s="1">
        <v>7</v>
      </c>
    </row>
    <row r="27" spans="1:19" x14ac:dyDescent="0.25">
      <c r="A27" s="2">
        <v>1</v>
      </c>
      <c r="B27" s="2" t="s">
        <v>57</v>
      </c>
      <c r="C27" s="2">
        <v>2021</v>
      </c>
      <c r="D27" s="4" t="s">
        <v>65</v>
      </c>
      <c r="E27" s="2" t="s">
        <v>37</v>
      </c>
      <c r="F27" s="2"/>
      <c r="G27" s="8">
        <v>22.1</v>
      </c>
      <c r="H27" s="2">
        <v>9</v>
      </c>
      <c r="I27" s="8">
        <v>2.1800000000000002</v>
      </c>
      <c r="J27" s="2">
        <v>9</v>
      </c>
      <c r="K27" s="15">
        <v>32</v>
      </c>
      <c r="L27" s="2">
        <v>10</v>
      </c>
      <c r="M27" s="2"/>
      <c r="N27" s="2"/>
      <c r="O27" s="2"/>
      <c r="P27" s="2"/>
      <c r="Q27" s="1">
        <v>28</v>
      </c>
      <c r="R27" s="1">
        <v>9</v>
      </c>
      <c r="S27" s="1">
        <v>8</v>
      </c>
    </row>
    <row r="28" spans="1:19" x14ac:dyDescent="0.25">
      <c r="A28" s="2">
        <v>7</v>
      </c>
      <c r="B28" s="2" t="s">
        <v>63</v>
      </c>
      <c r="C28" s="2">
        <v>2022</v>
      </c>
      <c r="D28" s="4" t="s">
        <v>65</v>
      </c>
      <c r="E28" s="2" t="s">
        <v>25</v>
      </c>
      <c r="F28" s="2"/>
      <c r="G28" s="8">
        <v>29.38</v>
      </c>
      <c r="H28" s="2">
        <v>11</v>
      </c>
      <c r="I28" s="8">
        <v>2.12</v>
      </c>
      <c r="J28" s="2">
        <v>10</v>
      </c>
      <c r="K28" s="15">
        <v>18</v>
      </c>
      <c r="L28" s="2">
        <v>11</v>
      </c>
      <c r="M28" s="2"/>
      <c r="N28" s="2"/>
      <c r="O28" s="2"/>
      <c r="P28" s="2"/>
      <c r="Q28" s="1">
        <v>32</v>
      </c>
      <c r="R28" s="1">
        <v>11</v>
      </c>
      <c r="S28" s="1">
        <v>9</v>
      </c>
    </row>
    <row r="30" spans="1:19" x14ac:dyDescent="0.25">
      <c r="A30" s="3" t="s">
        <v>0</v>
      </c>
      <c r="B30" s="3" t="s">
        <v>1</v>
      </c>
      <c r="C30" s="3" t="s">
        <v>2</v>
      </c>
      <c r="D30" s="3" t="s">
        <v>12</v>
      </c>
      <c r="E30" s="3" t="s">
        <v>3</v>
      </c>
      <c r="F30" s="3" t="s">
        <v>4</v>
      </c>
      <c r="G30" s="19" t="s">
        <v>5</v>
      </c>
      <c r="H30" s="19"/>
      <c r="I30" s="19" t="s">
        <v>6</v>
      </c>
      <c r="J30" s="19"/>
      <c r="K30" s="19" t="s">
        <v>7</v>
      </c>
      <c r="L30" s="19"/>
      <c r="M30" s="19" t="s">
        <v>8</v>
      </c>
      <c r="N30" s="19"/>
      <c r="O30" s="19" t="s">
        <v>9</v>
      </c>
      <c r="P30" s="19"/>
      <c r="Q30" s="3" t="s">
        <v>10</v>
      </c>
      <c r="R30" s="3" t="s">
        <v>11</v>
      </c>
      <c r="S30" s="3" t="s">
        <v>21</v>
      </c>
    </row>
    <row r="31" spans="1:19" x14ac:dyDescent="0.25">
      <c r="A31" s="2">
        <v>2</v>
      </c>
      <c r="B31" s="2" t="s">
        <v>58</v>
      </c>
      <c r="C31" s="2">
        <v>2019</v>
      </c>
      <c r="D31" s="4" t="s">
        <v>66</v>
      </c>
      <c r="E31" s="2" t="s">
        <v>25</v>
      </c>
      <c r="F31" s="2"/>
      <c r="G31" s="8">
        <v>14.31</v>
      </c>
      <c r="H31" s="2">
        <v>4</v>
      </c>
      <c r="I31" s="8">
        <v>3.55</v>
      </c>
      <c r="J31" s="2">
        <v>5</v>
      </c>
      <c r="K31" s="15">
        <v>127</v>
      </c>
      <c r="L31" s="2">
        <v>3</v>
      </c>
      <c r="M31" s="2"/>
      <c r="N31" s="2"/>
      <c r="O31" s="2"/>
      <c r="P31" s="2"/>
      <c r="Q31" s="1">
        <v>12</v>
      </c>
      <c r="R31" s="1">
        <v>4</v>
      </c>
      <c r="S31" s="1">
        <v>1</v>
      </c>
    </row>
    <row r="32" spans="1:19" x14ac:dyDescent="0.25">
      <c r="A32" s="2">
        <v>11</v>
      </c>
      <c r="B32" s="2" t="s">
        <v>141</v>
      </c>
      <c r="C32" s="2">
        <v>2021</v>
      </c>
      <c r="D32" s="4" t="s">
        <v>66</v>
      </c>
      <c r="E32" s="2" t="s">
        <v>25</v>
      </c>
      <c r="G32" s="8">
        <v>22.6</v>
      </c>
      <c r="H32" s="2">
        <v>10</v>
      </c>
      <c r="I32" s="8">
        <v>1.17</v>
      </c>
      <c r="J32" s="2">
        <v>11</v>
      </c>
      <c r="K32" s="15">
        <v>49</v>
      </c>
      <c r="L32" s="2">
        <v>9</v>
      </c>
      <c r="M32" s="2"/>
      <c r="N32" s="2"/>
      <c r="O32" s="2"/>
      <c r="P32" s="2"/>
      <c r="Q32" s="1">
        <v>30</v>
      </c>
      <c r="R32" s="1">
        <v>10</v>
      </c>
      <c r="S32" s="1">
        <v>2</v>
      </c>
    </row>
  </sheetData>
  <autoFilter ref="A3:S14">
    <filterColumn colId="6" showButton="0"/>
    <filterColumn colId="8" showButton="0"/>
    <filterColumn colId="10" showButton="0"/>
    <filterColumn colId="12" showButton="0"/>
    <filterColumn colId="14" showButton="0"/>
  </autoFilter>
  <sortState ref="A20:R28">
    <sortCondition ref="R20:R28"/>
  </sortState>
  <phoneticPr fontId="4" type="noConversion"/>
  <pageMargins left="0.70866141732283472" right="0.70866141732283472" top="0.78740157480314965" bottom="0.78740157480314965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V64"/>
  <sheetViews>
    <sheetView topLeftCell="A44" workbookViewId="0">
      <selection activeCell="P47" sqref="P47"/>
    </sheetView>
  </sheetViews>
  <sheetFormatPr defaultRowHeight="15" x14ac:dyDescent="0.25"/>
  <cols>
    <col min="1" max="1" width="5.42578125" customWidth="1"/>
    <col min="2" max="2" width="20.28515625" customWidth="1"/>
    <col min="3" max="3" width="6.7109375" bestFit="1" customWidth="1"/>
    <col min="4" max="4" width="6.7109375" customWidth="1"/>
    <col min="5" max="5" width="16.42578125" customWidth="1"/>
    <col min="6" max="6" width="6" bestFit="1" customWidth="1"/>
    <col min="7" max="7" width="3" bestFit="1" customWidth="1"/>
    <col min="8" max="8" width="6.42578125" bestFit="1" customWidth="1"/>
    <col min="9" max="9" width="3" bestFit="1" customWidth="1"/>
    <col min="10" max="10" width="6.42578125" style="14" bestFit="1" customWidth="1"/>
    <col min="11" max="11" width="3" bestFit="1" customWidth="1"/>
    <col min="12" max="12" width="6" bestFit="1" customWidth="1"/>
    <col min="13" max="13" width="7" customWidth="1"/>
    <col min="14" max="14" width="9" customWidth="1"/>
    <col min="15" max="15" width="9.7109375" customWidth="1"/>
    <col min="16" max="16" width="6.5703125" customWidth="1"/>
  </cols>
  <sheetData>
    <row r="1" spans="1:22" ht="18.75" x14ac:dyDescent="0.3">
      <c r="A1" s="28" t="s">
        <v>82</v>
      </c>
      <c r="B1" s="28"/>
      <c r="C1" s="28"/>
      <c r="D1" s="28"/>
      <c r="E1" s="28"/>
    </row>
    <row r="3" spans="1:22" hidden="1" x14ac:dyDescent="0.25">
      <c r="A3" s="3" t="s">
        <v>0</v>
      </c>
      <c r="B3" s="3" t="s">
        <v>1</v>
      </c>
      <c r="C3" s="3" t="s">
        <v>2</v>
      </c>
      <c r="D3" s="3" t="s">
        <v>12</v>
      </c>
      <c r="E3" s="3" t="s">
        <v>3</v>
      </c>
      <c r="F3" s="25" t="s">
        <v>5</v>
      </c>
      <c r="G3" s="25"/>
      <c r="H3" s="25" t="s">
        <v>6</v>
      </c>
      <c r="I3" s="25"/>
      <c r="J3" s="25" t="s">
        <v>7</v>
      </c>
      <c r="K3" s="25"/>
      <c r="L3" s="26" t="s">
        <v>22</v>
      </c>
      <c r="M3" s="27"/>
      <c r="N3" s="3" t="s">
        <v>10</v>
      </c>
      <c r="O3" s="3" t="s">
        <v>11</v>
      </c>
      <c r="P3" s="3" t="s">
        <v>21</v>
      </c>
      <c r="R3" s="11" t="s">
        <v>52</v>
      </c>
      <c r="S3" s="11" t="s">
        <v>53</v>
      </c>
      <c r="T3" s="11" t="s">
        <v>54</v>
      </c>
      <c r="U3" s="11" t="s">
        <v>55</v>
      </c>
      <c r="V3" s="11" t="s">
        <v>56</v>
      </c>
    </row>
    <row r="4" spans="1:22" hidden="1" x14ac:dyDescent="0.25">
      <c r="A4" s="2">
        <v>31</v>
      </c>
      <c r="B4" s="2" t="s">
        <v>36</v>
      </c>
      <c r="C4" s="2">
        <v>2018</v>
      </c>
      <c r="D4" s="4" t="s">
        <v>144</v>
      </c>
      <c r="E4" s="2" t="s">
        <v>67</v>
      </c>
      <c r="F4" s="8">
        <v>11.44</v>
      </c>
      <c r="G4" s="2">
        <f t="shared" ref="G4:G27" si="0">RANK(F4,$F$4:$F$28,1)</f>
        <v>20</v>
      </c>
      <c r="H4" s="8">
        <v>6.78</v>
      </c>
      <c r="I4" s="2">
        <f>RANK(H4,$H$4:$H$28,0)</f>
        <v>21</v>
      </c>
      <c r="J4" s="15">
        <v>169</v>
      </c>
      <c r="K4" s="2">
        <f>RANK(J4,$J$4:$J$28,0)</f>
        <v>21</v>
      </c>
      <c r="L4" s="2">
        <v>53.68</v>
      </c>
      <c r="M4" s="2">
        <f t="shared" ref="M4:M22" si="1">RANK(L4,$L$4:$L$28,1)</f>
        <v>18</v>
      </c>
      <c r="N4" s="1">
        <f>G4+I4+K4+M4</f>
        <v>80</v>
      </c>
      <c r="O4" s="1">
        <f>RANK(N4,$N$4:$N$28,1)</f>
        <v>22</v>
      </c>
      <c r="P4" s="1"/>
      <c r="R4">
        <v>0</v>
      </c>
      <c r="S4">
        <v>53.68</v>
      </c>
      <c r="T4">
        <f>R4+S4</f>
        <v>53.68</v>
      </c>
      <c r="V4">
        <f>T4-U4</f>
        <v>53.68</v>
      </c>
    </row>
    <row r="5" spans="1:22" hidden="1" x14ac:dyDescent="0.25">
      <c r="A5" s="2">
        <v>32</v>
      </c>
      <c r="B5" s="2" t="s">
        <v>51</v>
      </c>
      <c r="C5" s="2">
        <v>2017</v>
      </c>
      <c r="D5" s="4" t="s">
        <v>144</v>
      </c>
      <c r="E5" s="2" t="s">
        <v>28</v>
      </c>
      <c r="F5" s="8">
        <v>10.38</v>
      </c>
      <c r="G5" s="2">
        <f t="shared" si="0"/>
        <v>12</v>
      </c>
      <c r="H5" s="8">
        <v>7.93</v>
      </c>
      <c r="I5" s="2">
        <f t="shared" ref="I5:I28" si="2">RANK(H5,$H$4:$H$28,0)</f>
        <v>16</v>
      </c>
      <c r="J5" s="15">
        <v>267</v>
      </c>
      <c r="K5" s="2">
        <f t="shared" ref="K5:K28" si="3">RANK(J5,$J$4:$J$28,0)</f>
        <v>5</v>
      </c>
      <c r="L5" s="2">
        <v>46.68</v>
      </c>
      <c r="M5" s="2">
        <f t="shared" si="1"/>
        <v>7</v>
      </c>
      <c r="N5" s="1">
        <f t="shared" ref="N5:N28" si="4">G5+I5+K5+M5</f>
        <v>40</v>
      </c>
      <c r="O5" s="1">
        <f t="shared" ref="O5:O28" si="5">RANK(N5,$N$4:$N$28,1)</f>
        <v>10</v>
      </c>
      <c r="P5" s="1"/>
      <c r="R5">
        <v>0</v>
      </c>
      <c r="S5">
        <v>56.68</v>
      </c>
      <c r="T5">
        <f t="shared" ref="T5:T28" si="6">R5+S5</f>
        <v>56.68</v>
      </c>
      <c r="U5">
        <v>10</v>
      </c>
      <c r="V5">
        <f>T5-U5</f>
        <v>46.68</v>
      </c>
    </row>
    <row r="6" spans="1:22" hidden="1" x14ac:dyDescent="0.25">
      <c r="A6" s="2">
        <v>33</v>
      </c>
      <c r="B6" s="2" t="s">
        <v>68</v>
      </c>
      <c r="C6" s="2">
        <v>2017</v>
      </c>
      <c r="D6" s="4" t="s">
        <v>143</v>
      </c>
      <c r="E6" s="2" t="s">
        <v>25</v>
      </c>
      <c r="F6" s="8">
        <v>10.119999999999999</v>
      </c>
      <c r="G6" s="2">
        <f t="shared" si="0"/>
        <v>11</v>
      </c>
      <c r="H6" s="8">
        <v>11.7</v>
      </c>
      <c r="I6" s="2">
        <f t="shared" si="2"/>
        <v>6</v>
      </c>
      <c r="J6" s="15">
        <v>176</v>
      </c>
      <c r="K6" s="2">
        <f t="shared" si="3"/>
        <v>19</v>
      </c>
      <c r="L6" s="2">
        <v>44.870000000000005</v>
      </c>
      <c r="M6" s="2">
        <f t="shared" si="1"/>
        <v>6</v>
      </c>
      <c r="N6" s="1">
        <f t="shared" si="4"/>
        <v>42</v>
      </c>
      <c r="O6" s="1">
        <f t="shared" si="5"/>
        <v>11</v>
      </c>
      <c r="P6" s="1"/>
      <c r="R6">
        <v>60</v>
      </c>
      <c r="S6">
        <v>4.87</v>
      </c>
      <c r="T6">
        <f t="shared" si="6"/>
        <v>64.87</v>
      </c>
      <c r="U6">
        <f>U5+10</f>
        <v>20</v>
      </c>
      <c r="V6">
        <f t="shared" ref="V6:V29" si="7">T6-U6</f>
        <v>44.870000000000005</v>
      </c>
    </row>
    <row r="7" spans="1:22" hidden="1" x14ac:dyDescent="0.25">
      <c r="A7" s="2">
        <v>34</v>
      </c>
      <c r="B7" s="2" t="s">
        <v>33</v>
      </c>
      <c r="C7" s="2">
        <v>2017</v>
      </c>
      <c r="D7" s="4" t="s">
        <v>143</v>
      </c>
      <c r="E7" s="2" t="s">
        <v>25</v>
      </c>
      <c r="F7" s="8">
        <v>11.74</v>
      </c>
      <c r="G7" s="2">
        <f t="shared" si="0"/>
        <v>21</v>
      </c>
      <c r="H7" s="8">
        <v>8.34</v>
      </c>
      <c r="I7" s="2">
        <f t="shared" si="2"/>
        <v>13</v>
      </c>
      <c r="J7" s="15">
        <v>165</v>
      </c>
      <c r="K7" s="2">
        <f t="shared" si="3"/>
        <v>22</v>
      </c>
      <c r="L7" s="2">
        <v>54.519999999999996</v>
      </c>
      <c r="M7" s="2">
        <f t="shared" si="1"/>
        <v>19</v>
      </c>
      <c r="N7" s="1">
        <f t="shared" si="4"/>
        <v>75</v>
      </c>
      <c r="O7" s="1">
        <f t="shared" si="5"/>
        <v>18</v>
      </c>
      <c r="P7" s="1"/>
      <c r="R7">
        <v>60</v>
      </c>
      <c r="S7">
        <v>24.52</v>
      </c>
      <c r="T7">
        <f t="shared" si="6"/>
        <v>84.52</v>
      </c>
      <c r="U7">
        <f t="shared" ref="U7:U28" si="8">U6+10</f>
        <v>30</v>
      </c>
      <c r="V7">
        <f t="shared" si="7"/>
        <v>54.519999999999996</v>
      </c>
    </row>
    <row r="8" spans="1:22" hidden="1" x14ac:dyDescent="0.25">
      <c r="A8" s="2">
        <v>35</v>
      </c>
      <c r="B8" s="2" t="s">
        <v>29</v>
      </c>
      <c r="C8" s="2">
        <v>2017</v>
      </c>
      <c r="D8" s="4" t="s">
        <v>143</v>
      </c>
      <c r="E8" s="2" t="s">
        <v>25</v>
      </c>
      <c r="F8" s="8">
        <v>9.3000000000000007</v>
      </c>
      <c r="G8" s="2">
        <f t="shared" si="0"/>
        <v>3</v>
      </c>
      <c r="H8" s="8">
        <v>9.3000000000000007</v>
      </c>
      <c r="I8" s="2">
        <f t="shared" si="2"/>
        <v>11</v>
      </c>
      <c r="J8" s="15">
        <v>277</v>
      </c>
      <c r="K8" s="2">
        <f t="shared" si="3"/>
        <v>3</v>
      </c>
      <c r="L8" s="2">
        <v>39.94</v>
      </c>
      <c r="M8" s="2">
        <f t="shared" si="1"/>
        <v>3</v>
      </c>
      <c r="N8" s="1">
        <f t="shared" si="4"/>
        <v>20</v>
      </c>
      <c r="O8" s="1">
        <f t="shared" si="5"/>
        <v>4</v>
      </c>
      <c r="P8" s="1"/>
      <c r="R8">
        <v>60</v>
      </c>
      <c r="S8">
        <v>19.940000000000001</v>
      </c>
      <c r="T8">
        <f t="shared" si="6"/>
        <v>79.94</v>
      </c>
      <c r="U8">
        <f t="shared" si="8"/>
        <v>40</v>
      </c>
      <c r="V8">
        <f t="shared" si="7"/>
        <v>39.94</v>
      </c>
    </row>
    <row r="9" spans="1:22" hidden="1" x14ac:dyDescent="0.25">
      <c r="A9" s="2">
        <v>36</v>
      </c>
      <c r="B9" s="2" t="s">
        <v>69</v>
      </c>
      <c r="C9" s="2">
        <v>2018</v>
      </c>
      <c r="D9" s="4" t="s">
        <v>143</v>
      </c>
      <c r="E9" s="2" t="s">
        <v>25</v>
      </c>
      <c r="F9" s="8">
        <v>10.44</v>
      </c>
      <c r="G9" s="2">
        <f t="shared" si="0"/>
        <v>13</v>
      </c>
      <c r="H9" s="8">
        <v>11.73</v>
      </c>
      <c r="I9" s="2">
        <f t="shared" si="2"/>
        <v>5</v>
      </c>
      <c r="J9" s="15">
        <v>253</v>
      </c>
      <c r="K9" s="2">
        <f t="shared" si="3"/>
        <v>9</v>
      </c>
      <c r="L9" s="2">
        <v>48.28</v>
      </c>
      <c r="M9" s="2">
        <f t="shared" si="1"/>
        <v>10</v>
      </c>
      <c r="N9" s="1">
        <f t="shared" si="4"/>
        <v>37</v>
      </c>
      <c r="O9" s="1">
        <f t="shared" si="5"/>
        <v>7</v>
      </c>
      <c r="P9" s="1"/>
      <c r="R9">
        <v>60</v>
      </c>
      <c r="S9">
        <v>38.28</v>
      </c>
      <c r="T9">
        <f t="shared" si="6"/>
        <v>98.28</v>
      </c>
      <c r="U9">
        <f t="shared" si="8"/>
        <v>50</v>
      </c>
      <c r="V9">
        <f t="shared" si="7"/>
        <v>48.28</v>
      </c>
    </row>
    <row r="10" spans="1:22" hidden="1" x14ac:dyDescent="0.25">
      <c r="A10" s="2">
        <v>37</v>
      </c>
      <c r="B10" s="2" t="s">
        <v>70</v>
      </c>
      <c r="C10" s="2">
        <v>2017</v>
      </c>
      <c r="D10" s="4" t="s">
        <v>143</v>
      </c>
      <c r="E10" s="2" t="s">
        <v>34</v>
      </c>
      <c r="F10" s="8">
        <v>9.5399999999999991</v>
      </c>
      <c r="G10" s="2">
        <f t="shared" si="0"/>
        <v>4</v>
      </c>
      <c r="H10" s="8">
        <v>14.5</v>
      </c>
      <c r="I10" s="2">
        <f t="shared" si="2"/>
        <v>2</v>
      </c>
      <c r="J10" s="15">
        <v>262</v>
      </c>
      <c r="K10" s="2">
        <f t="shared" si="3"/>
        <v>7</v>
      </c>
      <c r="L10" s="2">
        <v>42.78</v>
      </c>
      <c r="M10" s="2">
        <f t="shared" si="1"/>
        <v>4</v>
      </c>
      <c r="N10" s="1">
        <f t="shared" si="4"/>
        <v>17</v>
      </c>
      <c r="O10" s="1">
        <f t="shared" si="5"/>
        <v>3</v>
      </c>
      <c r="P10" s="1"/>
      <c r="R10">
        <v>60</v>
      </c>
      <c r="S10">
        <v>42.78</v>
      </c>
      <c r="T10">
        <f t="shared" si="6"/>
        <v>102.78</v>
      </c>
      <c r="U10">
        <f t="shared" si="8"/>
        <v>60</v>
      </c>
      <c r="V10">
        <f t="shared" si="7"/>
        <v>42.78</v>
      </c>
    </row>
    <row r="11" spans="1:22" hidden="1" x14ac:dyDescent="0.25">
      <c r="A11" s="2">
        <v>38</v>
      </c>
      <c r="B11" s="2" t="s">
        <v>71</v>
      </c>
      <c r="C11" s="2">
        <v>2018</v>
      </c>
      <c r="D11" s="4" t="s">
        <v>143</v>
      </c>
      <c r="E11" s="2" t="s">
        <v>26</v>
      </c>
      <c r="F11" s="8">
        <v>12.77</v>
      </c>
      <c r="G11" s="2">
        <f t="shared" si="0"/>
        <v>23</v>
      </c>
      <c r="H11" s="8">
        <v>8.2100000000000009</v>
      </c>
      <c r="I11" s="2">
        <f t="shared" si="2"/>
        <v>14</v>
      </c>
      <c r="J11" s="15">
        <v>182</v>
      </c>
      <c r="K11" s="2">
        <f t="shared" si="3"/>
        <v>18</v>
      </c>
      <c r="L11" s="2">
        <v>57.239999999999995</v>
      </c>
      <c r="M11" s="2">
        <f t="shared" si="1"/>
        <v>22</v>
      </c>
      <c r="N11" s="1">
        <f t="shared" si="4"/>
        <v>77</v>
      </c>
      <c r="O11" s="1">
        <f t="shared" si="5"/>
        <v>20</v>
      </c>
      <c r="P11" s="1"/>
      <c r="R11">
        <v>120</v>
      </c>
      <c r="S11">
        <v>7.24</v>
      </c>
      <c r="T11">
        <f t="shared" si="6"/>
        <v>127.24</v>
      </c>
      <c r="U11">
        <f t="shared" si="8"/>
        <v>70</v>
      </c>
      <c r="V11">
        <f t="shared" si="7"/>
        <v>57.239999999999995</v>
      </c>
    </row>
    <row r="12" spans="1:22" hidden="1" x14ac:dyDescent="0.25">
      <c r="A12" s="2">
        <v>39</v>
      </c>
      <c r="B12" s="2" t="s">
        <v>72</v>
      </c>
      <c r="C12" s="2">
        <v>2017</v>
      </c>
      <c r="D12" s="4" t="s">
        <v>144</v>
      </c>
      <c r="E12" s="2" t="s">
        <v>26</v>
      </c>
      <c r="F12" s="8">
        <v>9.1300000000000008</v>
      </c>
      <c r="G12" s="2">
        <f t="shared" si="0"/>
        <v>2</v>
      </c>
      <c r="H12" s="8">
        <v>11.2</v>
      </c>
      <c r="I12" s="2">
        <f t="shared" si="2"/>
        <v>7</v>
      </c>
      <c r="J12" s="15">
        <v>271</v>
      </c>
      <c r="K12" s="2">
        <f t="shared" si="3"/>
        <v>4</v>
      </c>
      <c r="L12" s="2">
        <v>39.67</v>
      </c>
      <c r="M12" s="2">
        <f t="shared" si="1"/>
        <v>1</v>
      </c>
      <c r="N12" s="1">
        <f t="shared" si="4"/>
        <v>14</v>
      </c>
      <c r="O12" s="1">
        <f t="shared" si="5"/>
        <v>2</v>
      </c>
      <c r="P12" s="1"/>
      <c r="R12">
        <v>60</v>
      </c>
      <c r="S12">
        <v>59.67</v>
      </c>
      <c r="T12">
        <f t="shared" si="6"/>
        <v>119.67</v>
      </c>
      <c r="U12">
        <f t="shared" si="8"/>
        <v>80</v>
      </c>
      <c r="V12">
        <f t="shared" si="7"/>
        <v>39.67</v>
      </c>
    </row>
    <row r="13" spans="1:22" hidden="1" x14ac:dyDescent="0.25">
      <c r="A13" s="2">
        <v>40</v>
      </c>
      <c r="B13" s="2" t="s">
        <v>73</v>
      </c>
      <c r="C13" s="2">
        <v>2018</v>
      </c>
      <c r="D13" s="4" t="s">
        <v>143</v>
      </c>
      <c r="E13" s="2" t="s">
        <v>74</v>
      </c>
      <c r="F13" s="8">
        <v>9.64</v>
      </c>
      <c r="G13" s="2">
        <f t="shared" si="0"/>
        <v>5</v>
      </c>
      <c r="H13" s="8">
        <v>9.18</v>
      </c>
      <c r="I13" s="2">
        <f t="shared" si="2"/>
        <v>12</v>
      </c>
      <c r="J13" s="15">
        <v>301</v>
      </c>
      <c r="K13" s="2">
        <f t="shared" si="3"/>
        <v>1</v>
      </c>
      <c r="L13" s="2">
        <v>43.699999999999989</v>
      </c>
      <c r="M13" s="2">
        <f t="shared" si="1"/>
        <v>5</v>
      </c>
      <c r="N13" s="1">
        <f t="shared" si="4"/>
        <v>23</v>
      </c>
      <c r="O13" s="1">
        <f t="shared" si="5"/>
        <v>5</v>
      </c>
      <c r="P13" s="1"/>
      <c r="R13">
        <v>120</v>
      </c>
      <c r="S13">
        <v>13.7</v>
      </c>
      <c r="T13">
        <f t="shared" si="6"/>
        <v>133.69999999999999</v>
      </c>
      <c r="U13">
        <f t="shared" si="8"/>
        <v>90</v>
      </c>
      <c r="V13">
        <f t="shared" si="7"/>
        <v>43.699999999999989</v>
      </c>
    </row>
    <row r="14" spans="1:22" hidden="1" x14ac:dyDescent="0.25">
      <c r="A14" s="2">
        <v>41</v>
      </c>
      <c r="B14" s="2" t="s">
        <v>38</v>
      </c>
      <c r="C14" s="2">
        <v>2018</v>
      </c>
      <c r="D14" s="4" t="s">
        <v>144</v>
      </c>
      <c r="E14" s="2" t="s">
        <v>25</v>
      </c>
      <c r="F14" s="8">
        <v>12.3</v>
      </c>
      <c r="G14" s="2">
        <f t="shared" si="0"/>
        <v>22</v>
      </c>
      <c r="H14" s="8">
        <v>7.12</v>
      </c>
      <c r="I14" s="2">
        <f t="shared" si="2"/>
        <v>19</v>
      </c>
      <c r="J14" s="15">
        <v>170</v>
      </c>
      <c r="K14" s="2">
        <f t="shared" si="3"/>
        <v>20</v>
      </c>
      <c r="L14" s="2">
        <v>62.650000000000006</v>
      </c>
      <c r="M14" s="2">
        <f t="shared" si="1"/>
        <v>23</v>
      </c>
      <c r="N14" s="1">
        <f t="shared" si="4"/>
        <v>84</v>
      </c>
      <c r="O14" s="1">
        <f t="shared" si="5"/>
        <v>23</v>
      </c>
      <c r="P14" s="1"/>
      <c r="R14">
        <v>120</v>
      </c>
      <c r="S14">
        <v>42.65</v>
      </c>
      <c r="T14">
        <f t="shared" si="6"/>
        <v>162.65</v>
      </c>
      <c r="U14">
        <f t="shared" si="8"/>
        <v>100</v>
      </c>
      <c r="V14">
        <f t="shared" si="7"/>
        <v>62.650000000000006</v>
      </c>
    </row>
    <row r="15" spans="1:22" hidden="1" x14ac:dyDescent="0.25">
      <c r="A15" s="2">
        <v>42</v>
      </c>
      <c r="B15" s="2" t="s">
        <v>75</v>
      </c>
      <c r="C15" s="2">
        <v>2017</v>
      </c>
      <c r="D15" s="4" t="s">
        <v>143</v>
      </c>
      <c r="E15" s="2" t="s">
        <v>25</v>
      </c>
      <c r="F15" s="8">
        <v>10.92</v>
      </c>
      <c r="G15" s="2">
        <f t="shared" si="0"/>
        <v>15</v>
      </c>
      <c r="H15" s="8">
        <v>3.88</v>
      </c>
      <c r="I15" s="2">
        <f t="shared" si="2"/>
        <v>23</v>
      </c>
      <c r="J15" s="15">
        <v>199</v>
      </c>
      <c r="K15" s="2">
        <f t="shared" si="3"/>
        <v>16</v>
      </c>
      <c r="L15" s="2">
        <v>56.53</v>
      </c>
      <c r="M15" s="2">
        <f t="shared" si="1"/>
        <v>21</v>
      </c>
      <c r="N15" s="1">
        <f t="shared" si="4"/>
        <v>75</v>
      </c>
      <c r="O15" s="1">
        <f t="shared" si="5"/>
        <v>18</v>
      </c>
      <c r="P15" s="1"/>
      <c r="R15">
        <v>120</v>
      </c>
      <c r="S15">
        <v>46.53</v>
      </c>
      <c r="T15">
        <f t="shared" si="6"/>
        <v>166.53</v>
      </c>
      <c r="U15">
        <f t="shared" si="8"/>
        <v>110</v>
      </c>
      <c r="V15">
        <f t="shared" si="7"/>
        <v>56.53</v>
      </c>
    </row>
    <row r="16" spans="1:22" hidden="1" x14ac:dyDescent="0.25">
      <c r="A16" s="2">
        <v>43</v>
      </c>
      <c r="B16" s="2" t="s">
        <v>76</v>
      </c>
      <c r="C16" s="2">
        <v>2017</v>
      </c>
      <c r="D16" s="4" t="s">
        <v>144</v>
      </c>
      <c r="E16" s="2" t="s">
        <v>25</v>
      </c>
      <c r="F16" s="8">
        <v>10.06</v>
      </c>
      <c r="G16" s="2">
        <f t="shared" si="0"/>
        <v>9</v>
      </c>
      <c r="H16" s="8">
        <v>7.19</v>
      </c>
      <c r="I16" s="2">
        <f t="shared" si="2"/>
        <v>18</v>
      </c>
      <c r="J16" s="15">
        <v>235</v>
      </c>
      <c r="K16" s="2">
        <f t="shared" si="3"/>
        <v>11</v>
      </c>
      <c r="L16" s="2">
        <v>47.050000000000011</v>
      </c>
      <c r="M16" s="2">
        <f t="shared" si="1"/>
        <v>9</v>
      </c>
      <c r="N16" s="1">
        <f t="shared" si="4"/>
        <v>47</v>
      </c>
      <c r="O16" s="1">
        <f t="shared" si="5"/>
        <v>12</v>
      </c>
      <c r="P16" s="1"/>
      <c r="R16">
        <v>120</v>
      </c>
      <c r="S16">
        <v>47.05</v>
      </c>
      <c r="T16">
        <f t="shared" si="6"/>
        <v>167.05</v>
      </c>
      <c r="U16">
        <f t="shared" si="8"/>
        <v>120</v>
      </c>
      <c r="V16">
        <f t="shared" si="7"/>
        <v>47.050000000000011</v>
      </c>
    </row>
    <row r="17" spans="1:22" hidden="1" x14ac:dyDescent="0.25">
      <c r="A17" s="2">
        <v>44</v>
      </c>
      <c r="B17" s="2" t="s">
        <v>77</v>
      </c>
      <c r="C17" s="2">
        <v>2017</v>
      </c>
      <c r="D17" s="4" t="s">
        <v>143</v>
      </c>
      <c r="E17" s="2" t="s">
        <v>35</v>
      </c>
      <c r="F17" s="8">
        <v>9.81</v>
      </c>
      <c r="G17" s="2">
        <f t="shared" si="0"/>
        <v>7</v>
      </c>
      <c r="H17" s="8">
        <v>18.399999999999999</v>
      </c>
      <c r="I17" s="2">
        <f t="shared" si="2"/>
        <v>1</v>
      </c>
      <c r="J17" s="15">
        <v>255</v>
      </c>
      <c r="K17" s="2">
        <f t="shared" si="3"/>
        <v>8</v>
      </c>
      <c r="L17" s="2">
        <v>46.990000000000009</v>
      </c>
      <c r="M17" s="2">
        <f t="shared" si="1"/>
        <v>8</v>
      </c>
      <c r="N17" s="1">
        <f t="shared" si="4"/>
        <v>24</v>
      </c>
      <c r="O17" s="1">
        <f t="shared" si="5"/>
        <v>6</v>
      </c>
      <c r="P17" s="1"/>
      <c r="R17">
        <v>120</v>
      </c>
      <c r="S17">
        <v>56.99</v>
      </c>
      <c r="T17">
        <f t="shared" si="6"/>
        <v>176.99</v>
      </c>
      <c r="U17">
        <f t="shared" si="8"/>
        <v>130</v>
      </c>
      <c r="V17">
        <f t="shared" si="7"/>
        <v>46.990000000000009</v>
      </c>
    </row>
    <row r="18" spans="1:22" hidden="1" x14ac:dyDescent="0.25">
      <c r="A18" s="2">
        <v>45</v>
      </c>
      <c r="B18" s="2" t="s">
        <v>78</v>
      </c>
      <c r="C18" s="2">
        <v>2018</v>
      </c>
      <c r="D18" s="4" t="s">
        <v>143</v>
      </c>
      <c r="E18" s="2" t="s">
        <v>25</v>
      </c>
      <c r="F18" s="8">
        <v>10.01</v>
      </c>
      <c r="G18" s="2">
        <f t="shared" si="0"/>
        <v>8</v>
      </c>
      <c r="H18" s="8">
        <v>10.98</v>
      </c>
      <c r="I18" s="2">
        <f t="shared" si="2"/>
        <v>8</v>
      </c>
      <c r="J18" s="15">
        <v>252</v>
      </c>
      <c r="K18" s="2">
        <f t="shared" si="3"/>
        <v>10</v>
      </c>
      <c r="L18" s="2">
        <v>48.490000000000009</v>
      </c>
      <c r="M18" s="2">
        <f t="shared" si="1"/>
        <v>11</v>
      </c>
      <c r="N18" s="1">
        <f t="shared" si="4"/>
        <v>37</v>
      </c>
      <c r="O18" s="1">
        <f t="shared" si="5"/>
        <v>7</v>
      </c>
      <c r="P18" s="1"/>
      <c r="R18">
        <v>180</v>
      </c>
      <c r="S18">
        <v>8.49</v>
      </c>
      <c r="T18">
        <f t="shared" si="6"/>
        <v>188.49</v>
      </c>
      <c r="U18">
        <f t="shared" si="8"/>
        <v>140</v>
      </c>
      <c r="V18">
        <f t="shared" si="7"/>
        <v>48.490000000000009</v>
      </c>
    </row>
    <row r="19" spans="1:22" hidden="1" x14ac:dyDescent="0.25">
      <c r="A19" s="2">
        <v>46</v>
      </c>
      <c r="B19" s="2" t="s">
        <v>79</v>
      </c>
      <c r="C19" s="2">
        <v>2017</v>
      </c>
      <c r="D19" s="4" t="s">
        <v>143</v>
      </c>
      <c r="E19" s="2" t="s">
        <v>26</v>
      </c>
      <c r="F19" s="8">
        <v>11.2</v>
      </c>
      <c r="G19" s="2">
        <f t="shared" si="0"/>
        <v>19</v>
      </c>
      <c r="H19" s="8">
        <v>12.77</v>
      </c>
      <c r="I19" s="2">
        <f t="shared" si="2"/>
        <v>4</v>
      </c>
      <c r="J19" s="15">
        <v>227</v>
      </c>
      <c r="K19" s="2">
        <f t="shared" si="3"/>
        <v>12</v>
      </c>
      <c r="L19" s="2">
        <v>51.389999999999986</v>
      </c>
      <c r="M19" s="2">
        <f t="shared" si="1"/>
        <v>16</v>
      </c>
      <c r="N19" s="1">
        <f t="shared" si="4"/>
        <v>51</v>
      </c>
      <c r="O19" s="1">
        <f t="shared" si="5"/>
        <v>14</v>
      </c>
      <c r="P19" s="1"/>
      <c r="R19">
        <v>180</v>
      </c>
      <c r="S19">
        <v>21.39</v>
      </c>
      <c r="T19">
        <f t="shared" si="6"/>
        <v>201.39</v>
      </c>
      <c r="U19">
        <f t="shared" si="8"/>
        <v>150</v>
      </c>
      <c r="V19">
        <f t="shared" si="7"/>
        <v>51.389999999999986</v>
      </c>
    </row>
    <row r="20" spans="1:22" hidden="1" x14ac:dyDescent="0.25">
      <c r="A20" s="2">
        <v>47</v>
      </c>
      <c r="B20" s="2" t="s">
        <v>80</v>
      </c>
      <c r="C20" s="2">
        <v>2017</v>
      </c>
      <c r="D20" s="4" t="s">
        <v>143</v>
      </c>
      <c r="E20" s="2" t="s">
        <v>25</v>
      </c>
      <c r="F20" s="8">
        <v>8.69</v>
      </c>
      <c r="G20" s="2">
        <f t="shared" si="0"/>
        <v>1</v>
      </c>
      <c r="H20" s="8">
        <v>13.64</v>
      </c>
      <c r="I20" s="2">
        <f t="shared" si="2"/>
        <v>3</v>
      </c>
      <c r="J20" s="15">
        <v>297</v>
      </c>
      <c r="K20" s="2">
        <f t="shared" si="3"/>
        <v>2</v>
      </c>
      <c r="L20" s="2">
        <v>39.81</v>
      </c>
      <c r="M20" s="2">
        <f t="shared" si="1"/>
        <v>2</v>
      </c>
      <c r="N20" s="1">
        <f t="shared" si="4"/>
        <v>8</v>
      </c>
      <c r="O20" s="1">
        <f t="shared" si="5"/>
        <v>1</v>
      </c>
      <c r="P20" s="1"/>
      <c r="R20">
        <v>180</v>
      </c>
      <c r="S20">
        <v>19.809999999999999</v>
      </c>
      <c r="T20">
        <f t="shared" si="6"/>
        <v>199.81</v>
      </c>
      <c r="U20">
        <f t="shared" si="8"/>
        <v>160</v>
      </c>
      <c r="V20">
        <f t="shared" si="7"/>
        <v>39.81</v>
      </c>
    </row>
    <row r="21" spans="1:22" hidden="1" x14ac:dyDescent="0.25">
      <c r="A21" s="2">
        <v>48</v>
      </c>
      <c r="B21" s="2" t="s">
        <v>43</v>
      </c>
      <c r="C21" s="2">
        <v>2017</v>
      </c>
      <c r="D21" s="4" t="s">
        <v>144</v>
      </c>
      <c r="E21" s="2" t="s">
        <v>42</v>
      </c>
      <c r="F21" s="8">
        <v>10.95</v>
      </c>
      <c r="G21" s="2">
        <f t="shared" si="0"/>
        <v>16</v>
      </c>
      <c r="H21" s="8">
        <v>6.92</v>
      </c>
      <c r="I21" s="2">
        <f t="shared" si="2"/>
        <v>20</v>
      </c>
      <c r="J21" s="15">
        <v>197</v>
      </c>
      <c r="K21" s="2">
        <f t="shared" si="3"/>
        <v>17</v>
      </c>
      <c r="L21" s="2">
        <v>49.02000000000001</v>
      </c>
      <c r="M21" s="2">
        <f t="shared" si="1"/>
        <v>14</v>
      </c>
      <c r="N21" s="1">
        <f t="shared" si="4"/>
        <v>67</v>
      </c>
      <c r="O21" s="1">
        <f t="shared" si="5"/>
        <v>17</v>
      </c>
      <c r="P21" s="1"/>
      <c r="R21">
        <v>180</v>
      </c>
      <c r="S21">
        <v>39.020000000000003</v>
      </c>
      <c r="T21">
        <f t="shared" si="6"/>
        <v>219.02</v>
      </c>
      <c r="U21">
        <f t="shared" si="8"/>
        <v>170</v>
      </c>
      <c r="V21">
        <f t="shared" si="7"/>
        <v>49.02000000000001</v>
      </c>
    </row>
    <row r="22" spans="1:22" hidden="1" x14ac:dyDescent="0.25">
      <c r="A22" s="2">
        <v>49</v>
      </c>
      <c r="B22" s="2" t="s">
        <v>39</v>
      </c>
      <c r="C22" s="2">
        <v>2017</v>
      </c>
      <c r="D22" s="4" t="s">
        <v>144</v>
      </c>
      <c r="E22" s="2" t="s">
        <v>25</v>
      </c>
      <c r="F22" s="8">
        <v>10.87</v>
      </c>
      <c r="G22" s="2">
        <f t="shared" si="0"/>
        <v>14</v>
      </c>
      <c r="H22" s="8">
        <v>7.88</v>
      </c>
      <c r="I22" s="2">
        <f t="shared" si="2"/>
        <v>17</v>
      </c>
      <c r="J22" s="15">
        <v>211</v>
      </c>
      <c r="K22" s="2">
        <f t="shared" si="3"/>
        <v>14</v>
      </c>
      <c r="L22" s="2">
        <v>55.900000000000006</v>
      </c>
      <c r="M22" s="2">
        <f t="shared" si="1"/>
        <v>20</v>
      </c>
      <c r="N22" s="1">
        <f t="shared" si="4"/>
        <v>65</v>
      </c>
      <c r="O22" s="1">
        <f t="shared" si="5"/>
        <v>16</v>
      </c>
      <c r="P22" s="1"/>
      <c r="R22">
        <v>180</v>
      </c>
      <c r="S22">
        <v>55.9</v>
      </c>
      <c r="T22">
        <f t="shared" si="6"/>
        <v>235.9</v>
      </c>
      <c r="U22">
        <f t="shared" si="8"/>
        <v>180</v>
      </c>
      <c r="V22">
        <f t="shared" si="7"/>
        <v>55.900000000000006</v>
      </c>
    </row>
    <row r="23" spans="1:22" hidden="1" x14ac:dyDescent="0.25">
      <c r="A23" s="2">
        <v>50</v>
      </c>
      <c r="B23" s="2"/>
      <c r="C23" s="2"/>
      <c r="D23" s="4"/>
      <c r="E23" s="2"/>
      <c r="F23" s="8"/>
      <c r="G23" s="2"/>
      <c r="H23" s="8"/>
      <c r="I23" s="2"/>
      <c r="J23" s="15"/>
      <c r="K23" s="2"/>
      <c r="L23" s="2"/>
      <c r="M23" s="2"/>
      <c r="N23" s="1"/>
      <c r="O23" s="1"/>
      <c r="P23" s="1"/>
      <c r="T23">
        <f t="shared" si="6"/>
        <v>0</v>
      </c>
      <c r="U23">
        <v>180</v>
      </c>
      <c r="V23">
        <f t="shared" si="7"/>
        <v>-180</v>
      </c>
    </row>
    <row r="24" spans="1:22" hidden="1" x14ac:dyDescent="0.25">
      <c r="A24" s="2">
        <v>51</v>
      </c>
      <c r="B24" s="2" t="s">
        <v>134</v>
      </c>
      <c r="C24" s="2">
        <v>2018</v>
      </c>
      <c r="D24" s="4" t="s">
        <v>144</v>
      </c>
      <c r="E24" s="2" t="s">
        <v>25</v>
      </c>
      <c r="F24" s="8">
        <v>11.18</v>
      </c>
      <c r="G24" s="2">
        <f t="shared" si="0"/>
        <v>18</v>
      </c>
      <c r="H24" s="8">
        <v>6.58</v>
      </c>
      <c r="I24" s="2">
        <f t="shared" si="2"/>
        <v>22</v>
      </c>
      <c r="J24" s="15">
        <v>117</v>
      </c>
      <c r="K24" s="2">
        <f t="shared" si="3"/>
        <v>23</v>
      </c>
      <c r="L24" s="2">
        <v>50.22999999999999</v>
      </c>
      <c r="M24" s="2">
        <f>RANK(L24,$L$4:$L$28,1)</f>
        <v>15</v>
      </c>
      <c r="N24" s="1">
        <f t="shared" si="4"/>
        <v>78</v>
      </c>
      <c r="O24" s="1">
        <f t="shared" si="5"/>
        <v>21</v>
      </c>
      <c r="P24" s="1"/>
      <c r="R24">
        <v>240</v>
      </c>
      <c r="S24">
        <v>0.23</v>
      </c>
      <c r="T24">
        <f t="shared" si="6"/>
        <v>240.23</v>
      </c>
      <c r="U24">
        <f t="shared" si="8"/>
        <v>190</v>
      </c>
      <c r="V24">
        <f t="shared" si="7"/>
        <v>50.22999999999999</v>
      </c>
    </row>
    <row r="25" spans="1:22" hidden="1" x14ac:dyDescent="0.25">
      <c r="A25" s="2">
        <v>52</v>
      </c>
      <c r="B25" s="2"/>
      <c r="C25" s="2"/>
      <c r="D25" s="4"/>
      <c r="E25" s="2"/>
      <c r="F25" s="8"/>
      <c r="G25" s="2"/>
      <c r="H25" s="8"/>
      <c r="I25" s="2"/>
      <c r="J25" s="15"/>
      <c r="K25" s="2"/>
      <c r="L25" s="2"/>
      <c r="M25" s="2"/>
      <c r="N25" s="1"/>
      <c r="O25" s="1"/>
      <c r="P25" s="1"/>
      <c r="T25">
        <f t="shared" si="6"/>
        <v>0</v>
      </c>
      <c r="U25">
        <v>190</v>
      </c>
      <c r="V25">
        <f t="shared" si="7"/>
        <v>-190</v>
      </c>
    </row>
    <row r="26" spans="1:22" hidden="1" x14ac:dyDescent="0.25">
      <c r="A26" s="2">
        <v>53</v>
      </c>
      <c r="B26" s="2" t="s">
        <v>135</v>
      </c>
      <c r="C26" s="2">
        <v>2017</v>
      </c>
      <c r="D26" s="4" t="s">
        <v>144</v>
      </c>
      <c r="E26" s="2" t="s">
        <v>136</v>
      </c>
      <c r="F26" s="8">
        <v>10.08</v>
      </c>
      <c r="G26" s="2">
        <f t="shared" si="0"/>
        <v>10</v>
      </c>
      <c r="H26" s="8">
        <v>9.99</v>
      </c>
      <c r="I26" s="2">
        <f t="shared" si="2"/>
        <v>10</v>
      </c>
      <c r="J26" s="15">
        <v>264</v>
      </c>
      <c r="K26" s="2">
        <f t="shared" si="3"/>
        <v>6</v>
      </c>
      <c r="L26" s="2">
        <v>48.919999999999987</v>
      </c>
      <c r="M26" s="2">
        <f>RANK(L26,$L$4:$L$28,1)</f>
        <v>13</v>
      </c>
      <c r="N26" s="1">
        <f t="shared" si="4"/>
        <v>39</v>
      </c>
      <c r="O26" s="1">
        <f t="shared" si="5"/>
        <v>9</v>
      </c>
      <c r="P26" s="1"/>
      <c r="R26">
        <v>240</v>
      </c>
      <c r="S26">
        <v>8.92</v>
      </c>
      <c r="T26">
        <f t="shared" si="6"/>
        <v>248.92</v>
      </c>
      <c r="U26">
        <f t="shared" si="8"/>
        <v>200</v>
      </c>
      <c r="V26">
        <f t="shared" si="7"/>
        <v>48.919999999999987</v>
      </c>
    </row>
    <row r="27" spans="1:22" hidden="1" x14ac:dyDescent="0.25">
      <c r="A27" s="2">
        <v>54</v>
      </c>
      <c r="B27" s="2" t="s">
        <v>137</v>
      </c>
      <c r="C27" s="2">
        <v>2017</v>
      </c>
      <c r="D27" s="4" t="s">
        <v>144</v>
      </c>
      <c r="E27" s="2" t="s">
        <v>25</v>
      </c>
      <c r="F27" s="8">
        <v>11.15</v>
      </c>
      <c r="G27" s="2">
        <f t="shared" si="0"/>
        <v>17</v>
      </c>
      <c r="H27" s="8">
        <v>10.14</v>
      </c>
      <c r="I27" s="2">
        <f t="shared" si="2"/>
        <v>9</v>
      </c>
      <c r="J27" s="15">
        <v>217</v>
      </c>
      <c r="K27" s="2">
        <f t="shared" si="3"/>
        <v>13</v>
      </c>
      <c r="L27" s="2">
        <v>51.930000000000007</v>
      </c>
      <c r="M27" s="2">
        <f>RANK(L27,$L$4:$L$28,1)</f>
        <v>17</v>
      </c>
      <c r="N27" s="1">
        <f t="shared" si="4"/>
        <v>56</v>
      </c>
      <c r="O27" s="1">
        <f t="shared" si="5"/>
        <v>15</v>
      </c>
      <c r="P27" s="1"/>
      <c r="R27">
        <v>240</v>
      </c>
      <c r="S27">
        <v>21.93</v>
      </c>
      <c r="T27">
        <f t="shared" si="6"/>
        <v>261.93</v>
      </c>
      <c r="U27">
        <f t="shared" si="8"/>
        <v>210</v>
      </c>
      <c r="V27">
        <f t="shared" si="7"/>
        <v>51.930000000000007</v>
      </c>
    </row>
    <row r="28" spans="1:22" hidden="1" x14ac:dyDescent="0.25">
      <c r="A28" s="2">
        <v>55</v>
      </c>
      <c r="B28" s="2" t="s">
        <v>138</v>
      </c>
      <c r="C28" s="2">
        <v>2017</v>
      </c>
      <c r="D28" s="4" t="s">
        <v>143</v>
      </c>
      <c r="E28" s="2" t="s">
        <v>106</v>
      </c>
      <c r="F28" s="8">
        <v>9.8000000000000007</v>
      </c>
      <c r="G28" s="2">
        <f>RANK(F28,$F$4:$F$28,1)</f>
        <v>6</v>
      </c>
      <c r="H28" s="8">
        <v>7.99</v>
      </c>
      <c r="I28" s="2">
        <f t="shared" si="2"/>
        <v>15</v>
      </c>
      <c r="J28" s="15">
        <v>206</v>
      </c>
      <c r="K28" s="2">
        <f t="shared" si="3"/>
        <v>15</v>
      </c>
      <c r="L28" s="2">
        <v>48.81</v>
      </c>
      <c r="M28" s="2">
        <f>RANK(L28,$L$4:$L$28,1)</f>
        <v>12</v>
      </c>
      <c r="N28" s="1">
        <f t="shared" si="4"/>
        <v>48</v>
      </c>
      <c r="O28" s="1">
        <f t="shared" si="5"/>
        <v>13</v>
      </c>
      <c r="P28" s="1"/>
      <c r="R28">
        <v>240</v>
      </c>
      <c r="S28">
        <v>28.81</v>
      </c>
      <c r="T28">
        <f t="shared" si="6"/>
        <v>268.81</v>
      </c>
      <c r="U28">
        <f t="shared" si="8"/>
        <v>220</v>
      </c>
      <c r="V28">
        <f t="shared" si="7"/>
        <v>48.81</v>
      </c>
    </row>
    <row r="29" spans="1:22" hidden="1" x14ac:dyDescent="0.25">
      <c r="A29" s="2"/>
      <c r="B29" s="2"/>
      <c r="C29" s="2"/>
      <c r="D29" s="4"/>
      <c r="E29" s="2"/>
      <c r="F29" s="8"/>
      <c r="G29" s="2"/>
      <c r="H29" s="8"/>
      <c r="I29" s="2"/>
      <c r="J29" s="15"/>
      <c r="K29" s="2"/>
      <c r="L29" s="2"/>
      <c r="M29" s="2"/>
      <c r="N29" s="1"/>
      <c r="O29" s="1"/>
      <c r="P29" s="1"/>
      <c r="V29">
        <f t="shared" si="7"/>
        <v>0</v>
      </c>
    </row>
    <row r="30" spans="1:22" hidden="1" x14ac:dyDescent="0.25">
      <c r="A30" s="2"/>
      <c r="B30" s="2"/>
      <c r="C30" s="2"/>
      <c r="D30" s="4"/>
      <c r="E30" s="2"/>
      <c r="F30" s="8"/>
      <c r="G30" s="2"/>
      <c r="H30" s="8"/>
      <c r="I30" s="2"/>
      <c r="J30" s="15"/>
      <c r="K30" s="2"/>
      <c r="L30" s="2"/>
      <c r="M30" s="2"/>
      <c r="N30" s="1"/>
      <c r="O30" s="1"/>
      <c r="P30" s="1"/>
    </row>
    <row r="31" spans="1:22" hidden="1" x14ac:dyDescent="0.25">
      <c r="A31" s="2"/>
      <c r="B31" s="2"/>
      <c r="C31" s="2"/>
      <c r="D31" s="4"/>
      <c r="E31" s="2"/>
      <c r="F31" s="2"/>
      <c r="G31" s="2"/>
      <c r="H31" s="8"/>
      <c r="I31" s="2"/>
      <c r="J31" s="15"/>
      <c r="K31" s="2"/>
      <c r="L31" s="2"/>
      <c r="M31" s="2"/>
      <c r="N31" s="1"/>
      <c r="O31" s="1"/>
      <c r="P31" s="1"/>
    </row>
    <row r="32" spans="1:22" hidden="1" x14ac:dyDescent="0.25">
      <c r="A32" s="2"/>
      <c r="B32" s="2"/>
      <c r="C32" s="2"/>
      <c r="D32" s="4"/>
      <c r="E32" s="2"/>
      <c r="F32" s="2"/>
      <c r="G32" s="2"/>
      <c r="H32" s="8"/>
      <c r="I32" s="2"/>
      <c r="J32" s="15"/>
      <c r="K32" s="2"/>
      <c r="L32" s="2"/>
      <c r="M32" s="2"/>
      <c r="N32" s="1"/>
      <c r="O32" s="1"/>
      <c r="P32" s="1"/>
    </row>
    <row r="33" spans="1:16" hidden="1" x14ac:dyDescent="0.25">
      <c r="A33" s="2"/>
      <c r="B33" s="2"/>
      <c r="C33" s="2"/>
      <c r="D33" s="4"/>
      <c r="E33" s="2"/>
      <c r="F33" s="2"/>
      <c r="G33" s="2"/>
      <c r="H33" s="8"/>
      <c r="I33" s="2"/>
      <c r="J33" s="15"/>
      <c r="K33" s="2"/>
      <c r="L33" s="2"/>
      <c r="M33" s="2"/>
      <c r="N33" s="1"/>
      <c r="O33" s="1"/>
      <c r="P33" s="1"/>
    </row>
    <row r="34" spans="1:16" hidden="1" x14ac:dyDescent="0.25"/>
    <row r="36" spans="1:16" x14ac:dyDescent="0.25">
      <c r="A36" s="3" t="s">
        <v>0</v>
      </c>
      <c r="B36" s="3" t="s">
        <v>1</v>
      </c>
      <c r="C36" s="3" t="s">
        <v>2</v>
      </c>
      <c r="D36" s="3" t="s">
        <v>12</v>
      </c>
      <c r="E36" s="3" t="s">
        <v>3</v>
      </c>
      <c r="F36" s="25" t="s">
        <v>5</v>
      </c>
      <c r="G36" s="25"/>
      <c r="H36" s="25" t="s">
        <v>6</v>
      </c>
      <c r="I36" s="25"/>
      <c r="J36" s="25" t="s">
        <v>7</v>
      </c>
      <c r="K36" s="25"/>
      <c r="L36" s="26" t="s">
        <v>22</v>
      </c>
      <c r="M36" s="27"/>
      <c r="N36" s="3" t="s">
        <v>10</v>
      </c>
      <c r="O36" s="3" t="s">
        <v>11</v>
      </c>
      <c r="P36" s="3" t="s">
        <v>21</v>
      </c>
    </row>
    <row r="37" spans="1:16" x14ac:dyDescent="0.25">
      <c r="A37" s="2">
        <v>47</v>
      </c>
      <c r="B37" s="2" t="s">
        <v>80</v>
      </c>
      <c r="C37" s="2">
        <v>2017</v>
      </c>
      <c r="D37" s="4" t="s">
        <v>143</v>
      </c>
      <c r="E37" s="2" t="s">
        <v>25</v>
      </c>
      <c r="F37" s="8">
        <v>8.69</v>
      </c>
      <c r="G37" s="2">
        <v>1</v>
      </c>
      <c r="H37" s="8">
        <v>13.64</v>
      </c>
      <c r="I37" s="2">
        <v>3</v>
      </c>
      <c r="J37" s="15">
        <v>297</v>
      </c>
      <c r="K37" s="2">
        <v>2</v>
      </c>
      <c r="L37" s="2">
        <v>39.81</v>
      </c>
      <c r="M37" s="2">
        <v>2</v>
      </c>
      <c r="N37" s="1">
        <v>8</v>
      </c>
      <c r="O37" s="1">
        <v>1</v>
      </c>
      <c r="P37" s="1">
        <f>O37</f>
        <v>1</v>
      </c>
    </row>
    <row r="38" spans="1:16" x14ac:dyDescent="0.25">
      <c r="A38" s="2">
        <v>37</v>
      </c>
      <c r="B38" s="2" t="s">
        <v>70</v>
      </c>
      <c r="C38" s="2">
        <v>2017</v>
      </c>
      <c r="D38" s="4" t="s">
        <v>143</v>
      </c>
      <c r="E38" s="2" t="s">
        <v>34</v>
      </c>
      <c r="F38" s="8">
        <v>9.5399999999999991</v>
      </c>
      <c r="G38" s="2">
        <v>4</v>
      </c>
      <c r="H38" s="8">
        <v>14.5</v>
      </c>
      <c r="I38" s="2">
        <v>2</v>
      </c>
      <c r="J38" s="15">
        <v>262</v>
      </c>
      <c r="K38" s="2">
        <v>7</v>
      </c>
      <c r="L38" s="2">
        <v>42.78</v>
      </c>
      <c r="M38" s="2">
        <v>4</v>
      </c>
      <c r="N38" s="1">
        <v>17</v>
      </c>
      <c r="O38" s="1">
        <v>3</v>
      </c>
      <c r="P38" s="1">
        <f>P37+1</f>
        <v>2</v>
      </c>
    </row>
    <row r="39" spans="1:16" x14ac:dyDescent="0.25">
      <c r="A39" s="2">
        <v>35</v>
      </c>
      <c r="B39" s="2" t="s">
        <v>29</v>
      </c>
      <c r="C39" s="2">
        <v>2017</v>
      </c>
      <c r="D39" s="4" t="s">
        <v>143</v>
      </c>
      <c r="E39" s="2" t="s">
        <v>25</v>
      </c>
      <c r="F39" s="8">
        <v>9.3000000000000007</v>
      </c>
      <c r="G39" s="2">
        <v>3</v>
      </c>
      <c r="H39" s="8">
        <v>9.3000000000000007</v>
      </c>
      <c r="I39" s="2">
        <v>11</v>
      </c>
      <c r="J39" s="15">
        <v>277</v>
      </c>
      <c r="K39" s="2">
        <v>3</v>
      </c>
      <c r="L39" s="2">
        <v>39.94</v>
      </c>
      <c r="M39" s="2">
        <v>3</v>
      </c>
      <c r="N39" s="1">
        <v>20</v>
      </c>
      <c r="O39" s="1">
        <v>4</v>
      </c>
      <c r="P39" s="1">
        <f t="shared" ref="P39:P49" si="9">P38+1</f>
        <v>3</v>
      </c>
    </row>
    <row r="40" spans="1:16" x14ac:dyDescent="0.25">
      <c r="A40" s="2">
        <v>40</v>
      </c>
      <c r="B40" s="2" t="s">
        <v>73</v>
      </c>
      <c r="C40" s="2">
        <v>2018</v>
      </c>
      <c r="D40" s="4" t="s">
        <v>143</v>
      </c>
      <c r="E40" s="2" t="s">
        <v>74</v>
      </c>
      <c r="F40" s="8">
        <v>9.64</v>
      </c>
      <c r="G40" s="2">
        <v>5</v>
      </c>
      <c r="H40" s="8">
        <v>9.18</v>
      </c>
      <c r="I40" s="2">
        <v>12</v>
      </c>
      <c r="J40" s="15">
        <v>301</v>
      </c>
      <c r="K40" s="2">
        <v>1</v>
      </c>
      <c r="L40" s="2">
        <v>43.699999999999989</v>
      </c>
      <c r="M40" s="2">
        <v>5</v>
      </c>
      <c r="N40" s="1">
        <v>23</v>
      </c>
      <c r="O40" s="1">
        <v>5</v>
      </c>
      <c r="P40" s="1">
        <f t="shared" si="9"/>
        <v>4</v>
      </c>
    </row>
    <row r="41" spans="1:16" x14ac:dyDescent="0.25">
      <c r="A41" s="2">
        <v>44</v>
      </c>
      <c r="B41" s="2" t="s">
        <v>77</v>
      </c>
      <c r="C41" s="2">
        <v>2017</v>
      </c>
      <c r="D41" s="4" t="s">
        <v>143</v>
      </c>
      <c r="E41" s="2" t="s">
        <v>35</v>
      </c>
      <c r="F41" s="8">
        <v>9.81</v>
      </c>
      <c r="G41" s="2">
        <v>7</v>
      </c>
      <c r="H41" s="8">
        <v>18.399999999999999</v>
      </c>
      <c r="I41" s="2">
        <v>1</v>
      </c>
      <c r="J41" s="15">
        <v>255</v>
      </c>
      <c r="K41" s="2">
        <v>8</v>
      </c>
      <c r="L41" s="2">
        <v>46.990000000000009</v>
      </c>
      <c r="M41" s="2">
        <v>8</v>
      </c>
      <c r="N41" s="1">
        <v>24</v>
      </c>
      <c r="O41" s="1">
        <v>6</v>
      </c>
      <c r="P41" s="1">
        <f t="shared" si="9"/>
        <v>5</v>
      </c>
    </row>
    <row r="42" spans="1:16" x14ac:dyDescent="0.25">
      <c r="A42" s="2">
        <v>36</v>
      </c>
      <c r="B42" s="2" t="s">
        <v>69</v>
      </c>
      <c r="C42" s="2">
        <v>2018</v>
      </c>
      <c r="D42" s="4" t="s">
        <v>143</v>
      </c>
      <c r="E42" s="2" t="s">
        <v>25</v>
      </c>
      <c r="F42" s="8">
        <v>10.44</v>
      </c>
      <c r="G42" s="2">
        <v>13</v>
      </c>
      <c r="H42" s="8">
        <v>11.73</v>
      </c>
      <c r="I42" s="2">
        <v>5</v>
      </c>
      <c r="J42" s="15">
        <v>253</v>
      </c>
      <c r="K42" s="2">
        <v>9</v>
      </c>
      <c r="L42" s="2">
        <v>48.28</v>
      </c>
      <c r="M42" s="2">
        <v>10</v>
      </c>
      <c r="N42" s="1">
        <v>37</v>
      </c>
      <c r="O42" s="1">
        <v>7</v>
      </c>
      <c r="P42" s="1">
        <f t="shared" si="9"/>
        <v>6</v>
      </c>
    </row>
    <row r="43" spans="1:16" x14ac:dyDescent="0.25">
      <c r="A43" s="2">
        <v>45</v>
      </c>
      <c r="B43" s="2" t="s">
        <v>78</v>
      </c>
      <c r="C43" s="2">
        <v>2018</v>
      </c>
      <c r="D43" s="4" t="s">
        <v>143</v>
      </c>
      <c r="E43" s="2" t="s">
        <v>25</v>
      </c>
      <c r="F43" s="8">
        <v>10.01</v>
      </c>
      <c r="G43" s="2">
        <v>8</v>
      </c>
      <c r="H43" s="8">
        <v>10.98</v>
      </c>
      <c r="I43" s="2">
        <v>8</v>
      </c>
      <c r="J43" s="15">
        <v>252</v>
      </c>
      <c r="K43" s="2">
        <v>10</v>
      </c>
      <c r="L43" s="2">
        <v>48.490000000000009</v>
      </c>
      <c r="M43" s="2">
        <v>11</v>
      </c>
      <c r="N43" s="1">
        <v>37</v>
      </c>
      <c r="O43" s="1">
        <v>7</v>
      </c>
      <c r="P43" s="1">
        <f t="shared" si="9"/>
        <v>7</v>
      </c>
    </row>
    <row r="44" spans="1:16" x14ac:dyDescent="0.25">
      <c r="A44" s="2">
        <v>33</v>
      </c>
      <c r="B44" s="2" t="s">
        <v>68</v>
      </c>
      <c r="C44" s="2">
        <v>2017</v>
      </c>
      <c r="D44" s="4" t="s">
        <v>143</v>
      </c>
      <c r="E44" s="2" t="s">
        <v>25</v>
      </c>
      <c r="F44" s="8">
        <v>10.119999999999999</v>
      </c>
      <c r="G44" s="2">
        <v>11</v>
      </c>
      <c r="H44" s="8">
        <v>11.7</v>
      </c>
      <c r="I44" s="2">
        <v>6</v>
      </c>
      <c r="J44" s="15">
        <v>176</v>
      </c>
      <c r="K44" s="2">
        <v>19</v>
      </c>
      <c r="L44" s="2">
        <v>44.870000000000005</v>
      </c>
      <c r="M44" s="2">
        <v>6</v>
      </c>
      <c r="N44" s="1">
        <v>42</v>
      </c>
      <c r="O44" s="1">
        <v>11</v>
      </c>
      <c r="P44" s="1">
        <f t="shared" si="9"/>
        <v>8</v>
      </c>
    </row>
    <row r="45" spans="1:16" x14ac:dyDescent="0.25">
      <c r="A45" s="2">
        <v>55</v>
      </c>
      <c r="B45" s="2" t="s">
        <v>138</v>
      </c>
      <c r="C45" s="2">
        <v>2017</v>
      </c>
      <c r="D45" s="4" t="s">
        <v>143</v>
      </c>
      <c r="E45" s="2" t="s">
        <v>106</v>
      </c>
      <c r="F45" s="8">
        <v>9.8000000000000007</v>
      </c>
      <c r="G45" s="2">
        <v>6</v>
      </c>
      <c r="H45" s="8">
        <v>7.99</v>
      </c>
      <c r="I45" s="2">
        <v>15</v>
      </c>
      <c r="J45" s="15">
        <v>206</v>
      </c>
      <c r="K45" s="2">
        <v>15</v>
      </c>
      <c r="L45" s="2">
        <v>48.81</v>
      </c>
      <c r="M45" s="2">
        <v>12</v>
      </c>
      <c r="N45" s="1">
        <v>48</v>
      </c>
      <c r="O45" s="1">
        <v>13</v>
      </c>
      <c r="P45" s="1">
        <f t="shared" si="9"/>
        <v>9</v>
      </c>
    </row>
    <row r="46" spans="1:16" x14ac:dyDescent="0.25">
      <c r="A46" s="2">
        <v>46</v>
      </c>
      <c r="B46" s="2" t="s">
        <v>79</v>
      </c>
      <c r="C46" s="2">
        <v>2017</v>
      </c>
      <c r="D46" s="4" t="s">
        <v>143</v>
      </c>
      <c r="E46" s="2" t="s">
        <v>26</v>
      </c>
      <c r="F46" s="8">
        <v>11.2</v>
      </c>
      <c r="G46" s="2">
        <v>19</v>
      </c>
      <c r="H46" s="8">
        <v>12.77</v>
      </c>
      <c r="I46" s="2">
        <v>4</v>
      </c>
      <c r="J46" s="15">
        <v>227</v>
      </c>
      <c r="K46" s="2">
        <v>12</v>
      </c>
      <c r="L46" s="2">
        <v>51.389999999999986</v>
      </c>
      <c r="M46" s="2">
        <v>16</v>
      </c>
      <c r="N46" s="1">
        <v>51</v>
      </c>
      <c r="O46" s="1">
        <v>14</v>
      </c>
      <c r="P46" s="1">
        <f t="shared" si="9"/>
        <v>10</v>
      </c>
    </row>
    <row r="47" spans="1:16" x14ac:dyDescent="0.25">
      <c r="A47" s="2">
        <v>34</v>
      </c>
      <c r="B47" s="2" t="s">
        <v>33</v>
      </c>
      <c r="C47" s="2">
        <v>2017</v>
      </c>
      <c r="D47" s="4" t="s">
        <v>143</v>
      </c>
      <c r="E47" s="2" t="s">
        <v>25</v>
      </c>
      <c r="F47" s="8">
        <v>11.74</v>
      </c>
      <c r="G47" s="2">
        <v>21</v>
      </c>
      <c r="H47" s="8">
        <v>8.34</v>
      </c>
      <c r="I47" s="2">
        <v>13</v>
      </c>
      <c r="J47" s="15">
        <v>165</v>
      </c>
      <c r="K47" s="2">
        <v>22</v>
      </c>
      <c r="L47" s="2">
        <v>54.519999999999996</v>
      </c>
      <c r="M47" s="2">
        <v>19</v>
      </c>
      <c r="N47" s="1">
        <v>75</v>
      </c>
      <c r="O47" s="1">
        <v>18</v>
      </c>
      <c r="P47" s="1">
        <f t="shared" si="9"/>
        <v>11</v>
      </c>
    </row>
    <row r="48" spans="1:16" x14ac:dyDescent="0.25">
      <c r="A48" s="2">
        <v>42</v>
      </c>
      <c r="B48" s="2" t="s">
        <v>75</v>
      </c>
      <c r="C48" s="2">
        <v>2017</v>
      </c>
      <c r="D48" s="4" t="s">
        <v>143</v>
      </c>
      <c r="E48" s="2" t="s">
        <v>25</v>
      </c>
      <c r="F48" s="8">
        <v>10.92</v>
      </c>
      <c r="G48" s="2">
        <v>15</v>
      </c>
      <c r="H48" s="8">
        <v>3.88</v>
      </c>
      <c r="I48" s="2">
        <v>23</v>
      </c>
      <c r="J48" s="15">
        <v>199</v>
      </c>
      <c r="K48" s="2">
        <v>16</v>
      </c>
      <c r="L48" s="2">
        <v>56.53</v>
      </c>
      <c r="M48" s="2">
        <v>21</v>
      </c>
      <c r="N48" s="1">
        <v>75</v>
      </c>
      <c r="O48" s="1">
        <v>18</v>
      </c>
      <c r="P48" s="1">
        <f t="shared" si="9"/>
        <v>12</v>
      </c>
    </row>
    <row r="49" spans="1:16" x14ac:dyDescent="0.25">
      <c r="A49" s="2">
        <v>38</v>
      </c>
      <c r="B49" s="2" t="s">
        <v>71</v>
      </c>
      <c r="C49" s="2">
        <v>2018</v>
      </c>
      <c r="D49" s="4" t="s">
        <v>143</v>
      </c>
      <c r="E49" s="2" t="s">
        <v>26</v>
      </c>
      <c r="F49" s="8">
        <v>12.77</v>
      </c>
      <c r="G49" s="2">
        <v>23</v>
      </c>
      <c r="H49" s="8">
        <v>8.2100000000000009</v>
      </c>
      <c r="I49" s="2">
        <v>14</v>
      </c>
      <c r="J49" s="15">
        <v>182</v>
      </c>
      <c r="K49" s="2">
        <v>18</v>
      </c>
      <c r="L49" s="2">
        <v>57.239999999999995</v>
      </c>
      <c r="M49" s="2">
        <v>22</v>
      </c>
      <c r="N49" s="1">
        <v>77</v>
      </c>
      <c r="O49" s="1">
        <v>20</v>
      </c>
      <c r="P49" s="1">
        <f t="shared" si="9"/>
        <v>13</v>
      </c>
    </row>
    <row r="50" spans="1:16" x14ac:dyDescent="0.25">
      <c r="A50" s="20"/>
      <c r="B50" s="20"/>
      <c r="C50" s="20"/>
      <c r="D50" s="21"/>
      <c r="E50" s="20"/>
      <c r="F50" s="22"/>
      <c r="G50" s="20"/>
      <c r="H50" s="22"/>
      <c r="I50" s="20"/>
      <c r="J50" s="23"/>
      <c r="K50" s="20"/>
      <c r="L50" s="20"/>
      <c r="M50" s="20"/>
      <c r="N50" s="24"/>
      <c r="O50" s="24"/>
      <c r="P50" s="24"/>
    </row>
    <row r="51" spans="1:16" x14ac:dyDescent="0.25">
      <c r="A51" s="20"/>
      <c r="B51" s="20"/>
      <c r="C51" s="20"/>
      <c r="D51" s="21"/>
      <c r="E51" s="20"/>
      <c r="F51" s="22"/>
      <c r="G51" s="20"/>
      <c r="H51" s="22"/>
      <c r="I51" s="20"/>
      <c r="J51" s="23"/>
      <c r="K51" s="20"/>
      <c r="L51" s="20"/>
      <c r="M51" s="20"/>
      <c r="N51" s="24"/>
      <c r="O51" s="24"/>
      <c r="P51" s="24"/>
    </row>
    <row r="52" spans="1:16" x14ac:dyDescent="0.25">
      <c r="A52" s="20"/>
      <c r="B52" s="20"/>
      <c r="C52" s="20"/>
      <c r="D52" s="21"/>
      <c r="E52" s="20"/>
      <c r="F52" s="22"/>
      <c r="G52" s="20"/>
      <c r="H52" s="22"/>
      <c r="I52" s="20"/>
      <c r="J52" s="23"/>
      <c r="K52" s="20"/>
      <c r="L52" s="20"/>
      <c r="M52" s="20"/>
      <c r="N52" s="24"/>
      <c r="O52" s="24"/>
      <c r="P52" s="24"/>
    </row>
    <row r="54" spans="1:16" x14ac:dyDescent="0.25">
      <c r="A54" s="3" t="s">
        <v>0</v>
      </c>
      <c r="B54" s="3" t="s">
        <v>1</v>
      </c>
      <c r="C54" s="3" t="s">
        <v>2</v>
      </c>
      <c r="D54" s="3" t="s">
        <v>12</v>
      </c>
      <c r="E54" s="3" t="s">
        <v>3</v>
      </c>
      <c r="F54" s="25" t="s">
        <v>5</v>
      </c>
      <c r="G54" s="25"/>
      <c r="H54" s="25" t="s">
        <v>6</v>
      </c>
      <c r="I54" s="25"/>
      <c r="J54" s="25" t="s">
        <v>7</v>
      </c>
      <c r="K54" s="25"/>
      <c r="L54" s="26" t="s">
        <v>22</v>
      </c>
      <c r="M54" s="27"/>
      <c r="N54" s="3" t="s">
        <v>10</v>
      </c>
      <c r="O54" s="3" t="s">
        <v>11</v>
      </c>
      <c r="P54" s="3" t="s">
        <v>21</v>
      </c>
    </row>
    <row r="55" spans="1:16" x14ac:dyDescent="0.25">
      <c r="A55" s="2">
        <v>39</v>
      </c>
      <c r="B55" s="2" t="s">
        <v>72</v>
      </c>
      <c r="C55" s="2">
        <v>2017</v>
      </c>
      <c r="D55" s="4" t="s">
        <v>144</v>
      </c>
      <c r="E55" s="2" t="s">
        <v>26</v>
      </c>
      <c r="F55" s="8">
        <v>9.1300000000000008</v>
      </c>
      <c r="G55" s="2">
        <v>2</v>
      </c>
      <c r="H55" s="8">
        <v>11.2</v>
      </c>
      <c r="I55" s="2">
        <v>7</v>
      </c>
      <c r="J55" s="15">
        <v>271</v>
      </c>
      <c r="K55" s="2">
        <v>4</v>
      </c>
      <c r="L55" s="2">
        <v>39.67</v>
      </c>
      <c r="M55" s="2">
        <v>1</v>
      </c>
      <c r="N55" s="1">
        <v>14</v>
      </c>
      <c r="O55" s="1">
        <v>2</v>
      </c>
      <c r="P55" s="1">
        <v>1</v>
      </c>
    </row>
    <row r="56" spans="1:16" x14ac:dyDescent="0.25">
      <c r="A56" s="2">
        <v>53</v>
      </c>
      <c r="B56" s="2" t="s">
        <v>135</v>
      </c>
      <c r="C56" s="2">
        <v>2017</v>
      </c>
      <c r="D56" s="4" t="s">
        <v>144</v>
      </c>
      <c r="E56" s="2" t="s">
        <v>136</v>
      </c>
      <c r="F56" s="8">
        <v>10.08</v>
      </c>
      <c r="G56" s="2">
        <v>10</v>
      </c>
      <c r="H56" s="8">
        <v>9.99</v>
      </c>
      <c r="I56" s="2">
        <v>10</v>
      </c>
      <c r="J56" s="15">
        <v>264</v>
      </c>
      <c r="K56" s="2">
        <v>6</v>
      </c>
      <c r="L56" s="2">
        <v>48.919999999999987</v>
      </c>
      <c r="M56" s="2">
        <v>13</v>
      </c>
      <c r="N56" s="1">
        <v>39</v>
      </c>
      <c r="O56" s="1">
        <v>9</v>
      </c>
      <c r="P56" s="1">
        <f>P55+1</f>
        <v>2</v>
      </c>
    </row>
    <row r="57" spans="1:16" x14ac:dyDescent="0.25">
      <c r="A57" s="2">
        <v>32</v>
      </c>
      <c r="B57" s="2" t="s">
        <v>51</v>
      </c>
      <c r="C57" s="2">
        <v>2017</v>
      </c>
      <c r="D57" s="4" t="s">
        <v>144</v>
      </c>
      <c r="E57" s="2" t="s">
        <v>28</v>
      </c>
      <c r="F57" s="8">
        <v>10.38</v>
      </c>
      <c r="G57" s="2">
        <v>12</v>
      </c>
      <c r="H57" s="8">
        <v>7.93</v>
      </c>
      <c r="I57" s="2">
        <v>16</v>
      </c>
      <c r="J57" s="15">
        <v>267</v>
      </c>
      <c r="K57" s="2">
        <v>5</v>
      </c>
      <c r="L57" s="2">
        <v>46.68</v>
      </c>
      <c r="M57" s="2">
        <v>7</v>
      </c>
      <c r="N57" s="1">
        <v>40</v>
      </c>
      <c r="O57" s="1">
        <v>10</v>
      </c>
      <c r="P57" s="1">
        <f t="shared" ref="P57:P64" si="10">P56+1</f>
        <v>3</v>
      </c>
    </row>
    <row r="58" spans="1:16" x14ac:dyDescent="0.25">
      <c r="A58" s="2">
        <v>43</v>
      </c>
      <c r="B58" s="2" t="s">
        <v>76</v>
      </c>
      <c r="C58" s="2">
        <v>2017</v>
      </c>
      <c r="D58" s="4" t="s">
        <v>144</v>
      </c>
      <c r="E58" s="2" t="s">
        <v>25</v>
      </c>
      <c r="F58" s="8">
        <v>10.06</v>
      </c>
      <c r="G58" s="2">
        <v>9</v>
      </c>
      <c r="H58" s="8">
        <v>7.19</v>
      </c>
      <c r="I58" s="2">
        <v>18</v>
      </c>
      <c r="J58" s="15">
        <v>235</v>
      </c>
      <c r="K58" s="2">
        <v>11</v>
      </c>
      <c r="L58" s="2">
        <v>47.050000000000011</v>
      </c>
      <c r="M58" s="2">
        <v>9</v>
      </c>
      <c r="N58" s="1">
        <v>47</v>
      </c>
      <c r="O58" s="1">
        <v>12</v>
      </c>
      <c r="P58" s="1">
        <f t="shared" si="10"/>
        <v>4</v>
      </c>
    </row>
    <row r="59" spans="1:16" x14ac:dyDescent="0.25">
      <c r="A59" s="2">
        <v>54</v>
      </c>
      <c r="B59" s="2" t="s">
        <v>137</v>
      </c>
      <c r="C59" s="2">
        <v>2017</v>
      </c>
      <c r="D59" s="4" t="s">
        <v>144</v>
      </c>
      <c r="E59" s="2" t="s">
        <v>25</v>
      </c>
      <c r="F59" s="8">
        <v>11.15</v>
      </c>
      <c r="G59" s="2">
        <v>17</v>
      </c>
      <c r="H59" s="8">
        <v>10.14</v>
      </c>
      <c r="I59" s="2">
        <v>9</v>
      </c>
      <c r="J59" s="15">
        <v>217</v>
      </c>
      <c r="K59" s="2">
        <v>13</v>
      </c>
      <c r="L59" s="2">
        <v>51.930000000000007</v>
      </c>
      <c r="M59" s="2">
        <v>17</v>
      </c>
      <c r="N59" s="1">
        <v>56</v>
      </c>
      <c r="O59" s="1">
        <v>15</v>
      </c>
      <c r="P59" s="1">
        <f t="shared" si="10"/>
        <v>5</v>
      </c>
    </row>
    <row r="60" spans="1:16" x14ac:dyDescent="0.25">
      <c r="A60" s="2">
        <v>49</v>
      </c>
      <c r="B60" s="2" t="s">
        <v>39</v>
      </c>
      <c r="C60" s="2">
        <v>2017</v>
      </c>
      <c r="D60" s="4" t="s">
        <v>144</v>
      </c>
      <c r="E60" s="2" t="s">
        <v>25</v>
      </c>
      <c r="F60" s="8">
        <v>10.87</v>
      </c>
      <c r="G60" s="2">
        <v>14</v>
      </c>
      <c r="H60" s="8">
        <v>7.88</v>
      </c>
      <c r="I60" s="2">
        <v>17</v>
      </c>
      <c r="J60" s="15">
        <v>211</v>
      </c>
      <c r="K60" s="2">
        <v>14</v>
      </c>
      <c r="L60" s="2">
        <v>55.900000000000006</v>
      </c>
      <c r="M60" s="2">
        <v>20</v>
      </c>
      <c r="N60" s="1">
        <v>65</v>
      </c>
      <c r="O60" s="1">
        <v>16</v>
      </c>
      <c r="P60" s="1">
        <f t="shared" si="10"/>
        <v>6</v>
      </c>
    </row>
    <row r="61" spans="1:16" x14ac:dyDescent="0.25">
      <c r="A61" s="2">
        <v>48</v>
      </c>
      <c r="B61" s="2" t="s">
        <v>43</v>
      </c>
      <c r="C61" s="2">
        <v>2017</v>
      </c>
      <c r="D61" s="4" t="s">
        <v>144</v>
      </c>
      <c r="E61" s="2" t="s">
        <v>42</v>
      </c>
      <c r="F61" s="8">
        <v>10.95</v>
      </c>
      <c r="G61" s="2">
        <v>16</v>
      </c>
      <c r="H61" s="8">
        <v>6.92</v>
      </c>
      <c r="I61" s="2">
        <v>20</v>
      </c>
      <c r="J61" s="15">
        <v>197</v>
      </c>
      <c r="K61" s="2">
        <v>17</v>
      </c>
      <c r="L61" s="2">
        <v>49.02000000000001</v>
      </c>
      <c r="M61" s="2">
        <v>14</v>
      </c>
      <c r="N61" s="1">
        <v>67</v>
      </c>
      <c r="O61" s="1">
        <v>17</v>
      </c>
      <c r="P61" s="1">
        <f t="shared" si="10"/>
        <v>7</v>
      </c>
    </row>
    <row r="62" spans="1:16" x14ac:dyDescent="0.25">
      <c r="A62" s="2">
        <v>51</v>
      </c>
      <c r="B62" s="2" t="s">
        <v>134</v>
      </c>
      <c r="C62" s="2">
        <v>2018</v>
      </c>
      <c r="D62" s="4" t="s">
        <v>144</v>
      </c>
      <c r="E62" s="2" t="s">
        <v>25</v>
      </c>
      <c r="F62" s="8">
        <v>11.18</v>
      </c>
      <c r="G62" s="2">
        <v>18</v>
      </c>
      <c r="H62" s="8">
        <v>6.58</v>
      </c>
      <c r="I62" s="2">
        <v>22</v>
      </c>
      <c r="J62" s="15">
        <v>117</v>
      </c>
      <c r="K62" s="2">
        <v>23</v>
      </c>
      <c r="L62" s="2">
        <v>50.22999999999999</v>
      </c>
      <c r="M62" s="2">
        <v>15</v>
      </c>
      <c r="N62" s="1">
        <v>78</v>
      </c>
      <c r="O62" s="1">
        <v>21</v>
      </c>
      <c r="P62" s="1">
        <f t="shared" si="10"/>
        <v>8</v>
      </c>
    </row>
    <row r="63" spans="1:16" x14ac:dyDescent="0.25">
      <c r="A63" s="2">
        <v>31</v>
      </c>
      <c r="B63" s="2" t="s">
        <v>36</v>
      </c>
      <c r="C63" s="2">
        <v>2018</v>
      </c>
      <c r="D63" s="4" t="s">
        <v>144</v>
      </c>
      <c r="E63" s="2" t="s">
        <v>67</v>
      </c>
      <c r="F63" s="8">
        <v>11.44</v>
      </c>
      <c r="G63" s="2">
        <v>20</v>
      </c>
      <c r="H63" s="8">
        <v>6.78</v>
      </c>
      <c r="I63" s="2">
        <v>21</v>
      </c>
      <c r="J63" s="15">
        <v>169</v>
      </c>
      <c r="K63" s="2">
        <v>21</v>
      </c>
      <c r="L63" s="2">
        <v>53.68</v>
      </c>
      <c r="M63" s="2">
        <v>18</v>
      </c>
      <c r="N63" s="1">
        <v>80</v>
      </c>
      <c r="O63" s="1">
        <v>22</v>
      </c>
      <c r="P63" s="1">
        <f t="shared" si="10"/>
        <v>9</v>
      </c>
    </row>
    <row r="64" spans="1:16" x14ac:dyDescent="0.25">
      <c r="A64" s="2">
        <v>41</v>
      </c>
      <c r="B64" s="2" t="s">
        <v>38</v>
      </c>
      <c r="C64" s="2">
        <v>2018</v>
      </c>
      <c r="D64" s="4" t="s">
        <v>144</v>
      </c>
      <c r="E64" s="2" t="s">
        <v>25</v>
      </c>
      <c r="F64" s="8">
        <v>12.3</v>
      </c>
      <c r="G64" s="2">
        <v>22</v>
      </c>
      <c r="H64" s="8">
        <v>7.12</v>
      </c>
      <c r="I64" s="2">
        <v>19</v>
      </c>
      <c r="J64" s="15">
        <v>170</v>
      </c>
      <c r="K64" s="2">
        <v>20</v>
      </c>
      <c r="L64" s="2">
        <v>62.650000000000006</v>
      </c>
      <c r="M64" s="2">
        <v>23</v>
      </c>
      <c r="N64" s="1">
        <v>84</v>
      </c>
      <c r="O64" s="1">
        <v>23</v>
      </c>
      <c r="P64" s="1">
        <f t="shared" si="10"/>
        <v>10</v>
      </c>
    </row>
  </sheetData>
  <autoFilter ref="A3:P33">
    <filterColumn colId="3">
      <filters>
        <filter val="D7"/>
      </filters>
    </filterColumn>
    <filterColumn colId="5" showButton="0"/>
    <filterColumn colId="7" showButton="0"/>
    <filterColumn colId="9" showButton="0"/>
    <filterColumn colId="11" showButton="0"/>
  </autoFilter>
  <sortState ref="A55:P64">
    <sortCondition ref="O55:O64"/>
  </sortState>
  <mergeCells count="13">
    <mergeCell ref="A1:E1"/>
    <mergeCell ref="F3:G3"/>
    <mergeCell ref="H3:I3"/>
    <mergeCell ref="J3:K3"/>
    <mergeCell ref="F54:G54"/>
    <mergeCell ref="H54:I54"/>
    <mergeCell ref="J54:K54"/>
    <mergeCell ref="L54:M54"/>
    <mergeCell ref="L3:M3"/>
    <mergeCell ref="F36:G36"/>
    <mergeCell ref="H36:I36"/>
    <mergeCell ref="J36:K36"/>
    <mergeCell ref="L36:M36"/>
  </mergeCells>
  <pageMargins left="0.31496062992125984" right="0.31496062992125984" top="0.78740157480314965" bottom="0.78740157480314965" header="0.31496062992125984" footer="0.31496062992125984"/>
  <pageSetup paperSize="9" scale="9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W57"/>
  <sheetViews>
    <sheetView workbookViewId="0">
      <selection activeCell="R40" sqref="R40"/>
    </sheetView>
  </sheetViews>
  <sheetFormatPr defaultRowHeight="15" x14ac:dyDescent="0.25"/>
  <cols>
    <col min="1" max="1" width="5.42578125" customWidth="1"/>
    <col min="2" max="2" width="17.85546875" customWidth="1"/>
    <col min="3" max="3" width="5.7109375" customWidth="1"/>
    <col min="4" max="4" width="5.42578125" customWidth="1"/>
    <col min="5" max="5" width="11.7109375" customWidth="1"/>
    <col min="6" max="6" width="9" customWidth="1"/>
    <col min="7" max="7" width="3" bestFit="1" customWidth="1"/>
    <col min="8" max="8" width="9.42578125" customWidth="1"/>
    <col min="9" max="9" width="3" bestFit="1" customWidth="1"/>
    <col min="10" max="10" width="9.28515625" customWidth="1"/>
    <col min="11" max="11" width="3" bestFit="1" customWidth="1"/>
    <col min="12" max="12" width="10" customWidth="1"/>
    <col min="13" max="13" width="3" bestFit="1" customWidth="1"/>
    <col min="14" max="14" width="8.7109375" customWidth="1"/>
    <col min="15" max="15" width="3" bestFit="1" customWidth="1"/>
    <col min="16" max="16" width="7.7109375" bestFit="1" customWidth="1"/>
    <col min="17" max="17" width="6.5703125" bestFit="1" customWidth="1"/>
    <col min="18" max="18" width="6.42578125" customWidth="1"/>
    <col min="19" max="20" width="6" bestFit="1" customWidth="1"/>
    <col min="21" max="21" width="10.140625" bestFit="1" customWidth="1"/>
    <col min="22" max="22" width="10.85546875" bestFit="1" customWidth="1"/>
    <col min="23" max="23" width="11.5703125" bestFit="1" customWidth="1"/>
  </cols>
  <sheetData>
    <row r="1" spans="1:23" ht="18.75" x14ac:dyDescent="0.3">
      <c r="A1" s="28" t="s">
        <v>83</v>
      </c>
      <c r="B1" s="28"/>
      <c r="C1" s="28"/>
      <c r="D1" s="28"/>
      <c r="E1" s="28"/>
    </row>
    <row r="3" spans="1:23" hidden="1" x14ac:dyDescent="0.25">
      <c r="A3" s="3" t="s">
        <v>0</v>
      </c>
      <c r="B3" s="3" t="s">
        <v>1</v>
      </c>
      <c r="C3" s="3" t="s">
        <v>2</v>
      </c>
      <c r="D3" s="3" t="s">
        <v>12</v>
      </c>
      <c r="E3" s="3" t="s">
        <v>3</v>
      </c>
      <c r="F3" s="25" t="s">
        <v>5</v>
      </c>
      <c r="G3" s="25"/>
      <c r="H3" s="25" t="s">
        <v>6</v>
      </c>
      <c r="I3" s="25"/>
      <c r="J3" s="25" t="s">
        <v>7</v>
      </c>
      <c r="K3" s="25"/>
      <c r="L3" s="25" t="s">
        <v>8</v>
      </c>
      <c r="M3" s="25"/>
      <c r="N3" s="25" t="s">
        <v>23</v>
      </c>
      <c r="O3" s="25"/>
      <c r="P3" s="3" t="s">
        <v>10</v>
      </c>
      <c r="Q3" s="3" t="s">
        <v>11</v>
      </c>
      <c r="R3" s="3" t="s">
        <v>21</v>
      </c>
      <c r="S3" s="11" t="s">
        <v>52</v>
      </c>
      <c r="T3" s="11" t="s">
        <v>53</v>
      </c>
      <c r="U3" s="11" t="s">
        <v>54</v>
      </c>
      <c r="V3" s="11" t="s">
        <v>55</v>
      </c>
      <c r="W3" s="11" t="s">
        <v>56</v>
      </c>
    </row>
    <row r="4" spans="1:23" hidden="1" x14ac:dyDescent="0.25">
      <c r="A4" s="2">
        <v>61</v>
      </c>
      <c r="B4" s="9"/>
      <c r="C4" s="2"/>
      <c r="D4" s="4"/>
      <c r="E4" s="2"/>
      <c r="F4" s="8"/>
      <c r="G4" s="2"/>
      <c r="H4" s="8"/>
      <c r="I4" s="2"/>
      <c r="J4" s="8"/>
      <c r="K4" s="2"/>
      <c r="L4" s="2"/>
      <c r="M4" s="2"/>
      <c r="N4" s="2"/>
      <c r="O4" s="2"/>
      <c r="P4" s="1"/>
      <c r="Q4" s="1"/>
      <c r="R4" s="1"/>
      <c r="S4">
        <v>0</v>
      </c>
      <c r="U4">
        <f>S4+T4</f>
        <v>0</v>
      </c>
      <c r="W4">
        <f>U4-V4</f>
        <v>0</v>
      </c>
    </row>
    <row r="5" spans="1:23" hidden="1" x14ac:dyDescent="0.25">
      <c r="A5" s="2">
        <v>62</v>
      </c>
      <c r="B5" s="2" t="s">
        <v>85</v>
      </c>
      <c r="C5" s="2">
        <v>2016</v>
      </c>
      <c r="D5" s="4" t="s">
        <v>145</v>
      </c>
      <c r="E5" s="2" t="s">
        <v>25</v>
      </c>
      <c r="F5" s="8">
        <v>10.07</v>
      </c>
      <c r="G5" s="2">
        <f t="shared" ref="G5:G25" si="0">RANK(F5,$F$4:$F$30,1)</f>
        <v>14</v>
      </c>
      <c r="H5" s="8">
        <v>16.3</v>
      </c>
      <c r="I5" s="2">
        <f t="shared" ref="I5:I25" si="1">RANK(H5,$H$4:$H$30,0)</f>
        <v>5</v>
      </c>
      <c r="J5" s="15">
        <v>208</v>
      </c>
      <c r="K5" s="2">
        <f t="shared" ref="K5:K25" si="2">RANK(J5,$J$4:$J$30,0)</f>
        <v>19</v>
      </c>
      <c r="L5" s="8">
        <v>11.45</v>
      </c>
      <c r="M5" s="2">
        <f t="shared" ref="M5:M25" si="3">RANK(L5,$L$4:$L$30,1)</f>
        <v>14</v>
      </c>
      <c r="N5" s="2">
        <f>W5</f>
        <v>69.98</v>
      </c>
      <c r="O5" s="2">
        <f t="shared" ref="O5:O25" si="4">RANK(N5,$N$4:$N$30,1)</f>
        <v>8</v>
      </c>
      <c r="P5" s="1">
        <f t="shared" ref="P5:P25" si="5">G5+I5+K5+M5+O5</f>
        <v>60</v>
      </c>
      <c r="Q5" s="1">
        <f t="shared" ref="Q5:Q25" si="6">RANK(P5,$P$4:$P$30,1)</f>
        <v>13</v>
      </c>
      <c r="R5" s="1"/>
      <c r="S5">
        <v>60</v>
      </c>
      <c r="T5">
        <v>9.98</v>
      </c>
      <c r="U5">
        <f t="shared" ref="U5:U25" si="7">S5+T5</f>
        <v>69.98</v>
      </c>
      <c r="V5">
        <v>0</v>
      </c>
      <c r="W5">
        <f t="shared" ref="W5:W25" si="8">U5-V5</f>
        <v>69.98</v>
      </c>
    </row>
    <row r="6" spans="1:23" hidden="1" x14ac:dyDescent="0.25">
      <c r="A6" s="2">
        <v>63</v>
      </c>
      <c r="B6" s="2" t="s">
        <v>86</v>
      </c>
      <c r="C6" s="2">
        <v>2016</v>
      </c>
      <c r="D6" s="4" t="s">
        <v>146</v>
      </c>
      <c r="E6" s="2" t="s">
        <v>25</v>
      </c>
      <c r="F6" s="8">
        <v>10.25</v>
      </c>
      <c r="G6" s="2">
        <f t="shared" si="0"/>
        <v>16</v>
      </c>
      <c r="H6" s="8">
        <v>13</v>
      </c>
      <c r="I6" s="2">
        <f t="shared" si="1"/>
        <v>12</v>
      </c>
      <c r="J6" s="15">
        <v>225</v>
      </c>
      <c r="K6" s="2">
        <f t="shared" si="2"/>
        <v>16</v>
      </c>
      <c r="L6" s="8">
        <v>11.75</v>
      </c>
      <c r="M6" s="2">
        <f t="shared" si="3"/>
        <v>17</v>
      </c>
      <c r="N6" s="2">
        <f t="shared" ref="N6:N25" si="9">W6</f>
        <v>79.67</v>
      </c>
      <c r="O6" s="2">
        <f t="shared" si="4"/>
        <v>19</v>
      </c>
      <c r="P6" s="1">
        <f t="shared" si="5"/>
        <v>80</v>
      </c>
      <c r="Q6" s="1">
        <f t="shared" si="6"/>
        <v>16</v>
      </c>
      <c r="R6" s="1"/>
      <c r="S6">
        <v>60</v>
      </c>
      <c r="T6">
        <v>29.67</v>
      </c>
      <c r="U6">
        <f t="shared" si="7"/>
        <v>89.67</v>
      </c>
      <c r="V6">
        <f>V5+10</f>
        <v>10</v>
      </c>
      <c r="W6">
        <f t="shared" si="8"/>
        <v>79.67</v>
      </c>
    </row>
    <row r="7" spans="1:23" hidden="1" x14ac:dyDescent="0.25">
      <c r="A7" s="2">
        <v>64</v>
      </c>
      <c r="B7" s="2" t="s">
        <v>47</v>
      </c>
      <c r="C7" s="2">
        <v>2015</v>
      </c>
      <c r="D7" s="4" t="s">
        <v>146</v>
      </c>
      <c r="E7" s="2" t="s">
        <v>34</v>
      </c>
      <c r="F7" s="8">
        <v>9.07</v>
      </c>
      <c r="G7" s="2">
        <f t="shared" si="0"/>
        <v>4</v>
      </c>
      <c r="H7" s="8">
        <v>16.239999999999998</v>
      </c>
      <c r="I7" s="2">
        <f t="shared" si="1"/>
        <v>6</v>
      </c>
      <c r="J7" s="15">
        <v>270</v>
      </c>
      <c r="K7" s="2">
        <f t="shared" si="2"/>
        <v>8</v>
      </c>
      <c r="L7" s="8">
        <v>10.18</v>
      </c>
      <c r="M7" s="2">
        <f t="shared" si="3"/>
        <v>6</v>
      </c>
      <c r="N7" s="2">
        <f t="shared" si="9"/>
        <v>75.19</v>
      </c>
      <c r="O7" s="2">
        <f t="shared" si="4"/>
        <v>14</v>
      </c>
      <c r="P7" s="1">
        <f t="shared" si="5"/>
        <v>38</v>
      </c>
      <c r="Q7" s="1">
        <f t="shared" si="6"/>
        <v>6</v>
      </c>
      <c r="R7" s="1"/>
      <c r="S7">
        <v>60</v>
      </c>
      <c r="T7">
        <v>35.19</v>
      </c>
      <c r="U7">
        <f t="shared" si="7"/>
        <v>95.19</v>
      </c>
      <c r="V7">
        <f t="shared" ref="V7:V25" si="10">V6+10</f>
        <v>20</v>
      </c>
      <c r="W7">
        <f t="shared" si="8"/>
        <v>75.19</v>
      </c>
    </row>
    <row r="8" spans="1:23" hidden="1" x14ac:dyDescent="0.25">
      <c r="A8" s="2">
        <v>65</v>
      </c>
      <c r="B8" s="2" t="s">
        <v>31</v>
      </c>
      <c r="C8" s="2">
        <v>2016</v>
      </c>
      <c r="D8" s="4" t="s">
        <v>145</v>
      </c>
      <c r="E8" s="2" t="s">
        <v>25</v>
      </c>
      <c r="F8" s="8">
        <v>9.58</v>
      </c>
      <c r="G8" s="2">
        <f t="shared" si="0"/>
        <v>10</v>
      </c>
      <c r="H8" s="8">
        <v>14.4</v>
      </c>
      <c r="I8" s="2">
        <f t="shared" si="1"/>
        <v>11</v>
      </c>
      <c r="J8" s="15">
        <v>275</v>
      </c>
      <c r="K8" s="2">
        <f t="shared" si="2"/>
        <v>6</v>
      </c>
      <c r="L8" s="8">
        <v>11.07</v>
      </c>
      <c r="M8" s="2">
        <f t="shared" si="3"/>
        <v>10</v>
      </c>
      <c r="N8" s="2">
        <f t="shared" si="9"/>
        <v>69.94</v>
      </c>
      <c r="O8" s="2">
        <f t="shared" si="4"/>
        <v>7</v>
      </c>
      <c r="P8" s="1">
        <f t="shared" si="5"/>
        <v>44</v>
      </c>
      <c r="Q8" s="1">
        <f t="shared" si="6"/>
        <v>9</v>
      </c>
      <c r="R8" s="1"/>
      <c r="S8">
        <v>60</v>
      </c>
      <c r="T8">
        <v>39.94</v>
      </c>
      <c r="U8">
        <f t="shared" si="7"/>
        <v>99.94</v>
      </c>
      <c r="V8">
        <f t="shared" si="10"/>
        <v>30</v>
      </c>
      <c r="W8">
        <f t="shared" si="8"/>
        <v>69.94</v>
      </c>
    </row>
    <row r="9" spans="1:23" hidden="1" x14ac:dyDescent="0.25">
      <c r="A9" s="2">
        <v>66</v>
      </c>
      <c r="B9" s="2" t="s">
        <v>27</v>
      </c>
      <c r="C9" s="2">
        <v>2015</v>
      </c>
      <c r="D9" s="4" t="s">
        <v>145</v>
      </c>
      <c r="E9" s="2" t="s">
        <v>25</v>
      </c>
      <c r="F9" s="8">
        <v>8.56</v>
      </c>
      <c r="G9" s="2">
        <f t="shared" si="0"/>
        <v>1</v>
      </c>
      <c r="H9" s="8">
        <v>19.100000000000001</v>
      </c>
      <c r="I9" s="2">
        <f t="shared" si="1"/>
        <v>2</v>
      </c>
      <c r="J9" s="15">
        <v>342</v>
      </c>
      <c r="K9" s="2">
        <f t="shared" si="2"/>
        <v>1</v>
      </c>
      <c r="L9" s="8">
        <v>9.57</v>
      </c>
      <c r="M9" s="2">
        <f t="shared" si="3"/>
        <v>2</v>
      </c>
      <c r="N9" s="2">
        <f t="shared" si="9"/>
        <v>62.08</v>
      </c>
      <c r="O9" s="2">
        <f t="shared" si="4"/>
        <v>2</v>
      </c>
      <c r="P9" s="1">
        <f t="shared" si="5"/>
        <v>8</v>
      </c>
      <c r="Q9" s="1">
        <f t="shared" si="6"/>
        <v>2</v>
      </c>
      <c r="R9" s="1"/>
      <c r="S9">
        <v>60</v>
      </c>
      <c r="T9">
        <v>42.08</v>
      </c>
      <c r="U9">
        <f t="shared" si="7"/>
        <v>102.08</v>
      </c>
      <c r="V9">
        <f t="shared" si="10"/>
        <v>40</v>
      </c>
      <c r="W9">
        <f t="shared" si="8"/>
        <v>62.08</v>
      </c>
    </row>
    <row r="10" spans="1:23" hidden="1" x14ac:dyDescent="0.25">
      <c r="A10" s="12">
        <v>67</v>
      </c>
      <c r="B10" s="2" t="s">
        <v>87</v>
      </c>
      <c r="C10" s="2">
        <v>2016</v>
      </c>
      <c r="D10" s="4" t="s">
        <v>146</v>
      </c>
      <c r="E10" s="2" t="s">
        <v>88</v>
      </c>
      <c r="F10" s="8">
        <v>10.210000000000001</v>
      </c>
      <c r="G10" s="2">
        <f t="shared" si="0"/>
        <v>15</v>
      </c>
      <c r="H10" s="8">
        <v>11.8</v>
      </c>
      <c r="I10" s="2">
        <f t="shared" si="1"/>
        <v>14</v>
      </c>
      <c r="J10" s="15">
        <v>265</v>
      </c>
      <c r="K10" s="2">
        <f t="shared" si="2"/>
        <v>11</v>
      </c>
      <c r="L10" s="8">
        <v>11.45</v>
      </c>
      <c r="M10" s="2">
        <f t="shared" si="3"/>
        <v>14</v>
      </c>
      <c r="N10" s="2">
        <f t="shared" si="9"/>
        <v>73.47</v>
      </c>
      <c r="O10" s="2">
        <f t="shared" si="4"/>
        <v>13</v>
      </c>
      <c r="P10" s="1">
        <f t="shared" si="5"/>
        <v>67</v>
      </c>
      <c r="Q10" s="1">
        <f t="shared" si="6"/>
        <v>15</v>
      </c>
      <c r="R10" s="1"/>
      <c r="S10">
        <v>120</v>
      </c>
      <c r="T10">
        <v>3.47</v>
      </c>
      <c r="U10">
        <f t="shared" si="7"/>
        <v>123.47</v>
      </c>
      <c r="V10">
        <f t="shared" si="10"/>
        <v>50</v>
      </c>
      <c r="W10">
        <f t="shared" si="8"/>
        <v>73.47</v>
      </c>
    </row>
    <row r="11" spans="1:23" hidden="1" x14ac:dyDescent="0.25">
      <c r="A11" s="2">
        <v>68</v>
      </c>
      <c r="B11" s="2" t="s">
        <v>89</v>
      </c>
      <c r="C11" s="2">
        <v>2016</v>
      </c>
      <c r="D11" s="4" t="s">
        <v>145</v>
      </c>
      <c r="E11" s="2" t="s">
        <v>25</v>
      </c>
      <c r="F11" s="8">
        <v>9.4700000000000006</v>
      </c>
      <c r="G11" s="2">
        <f t="shared" si="0"/>
        <v>8</v>
      </c>
      <c r="H11" s="8">
        <v>18.2</v>
      </c>
      <c r="I11" s="2">
        <f t="shared" si="1"/>
        <v>3</v>
      </c>
      <c r="J11" s="15">
        <v>270</v>
      </c>
      <c r="K11" s="2">
        <f t="shared" si="2"/>
        <v>8</v>
      </c>
      <c r="L11" s="8">
        <v>10.67</v>
      </c>
      <c r="M11" s="2">
        <f t="shared" si="3"/>
        <v>8</v>
      </c>
      <c r="N11" s="2">
        <f t="shared" si="9"/>
        <v>72.740000000000009</v>
      </c>
      <c r="O11" s="2">
        <f t="shared" si="4"/>
        <v>12</v>
      </c>
      <c r="P11" s="1">
        <f t="shared" si="5"/>
        <v>39</v>
      </c>
      <c r="Q11" s="1">
        <f t="shared" si="6"/>
        <v>7</v>
      </c>
      <c r="R11" s="1"/>
      <c r="S11">
        <v>120</v>
      </c>
      <c r="T11">
        <v>12.74</v>
      </c>
      <c r="U11">
        <f t="shared" si="7"/>
        <v>132.74</v>
      </c>
      <c r="V11">
        <f t="shared" si="10"/>
        <v>60</v>
      </c>
      <c r="W11">
        <f t="shared" si="8"/>
        <v>72.740000000000009</v>
      </c>
    </row>
    <row r="12" spans="1:23" hidden="1" x14ac:dyDescent="0.25">
      <c r="A12" s="2">
        <v>69</v>
      </c>
      <c r="B12" s="2" t="s">
        <v>45</v>
      </c>
      <c r="C12" s="2">
        <v>2015</v>
      </c>
      <c r="D12" s="4" t="s">
        <v>145</v>
      </c>
      <c r="E12" s="2" t="s">
        <v>26</v>
      </c>
      <c r="F12" s="8">
        <v>9.1999999999999993</v>
      </c>
      <c r="G12" s="2">
        <f t="shared" si="0"/>
        <v>5</v>
      </c>
      <c r="H12" s="8">
        <v>16.18</v>
      </c>
      <c r="I12" s="2">
        <f t="shared" si="1"/>
        <v>9</v>
      </c>
      <c r="J12" s="15">
        <v>269</v>
      </c>
      <c r="K12" s="2">
        <f t="shared" si="2"/>
        <v>10</v>
      </c>
      <c r="L12" s="8">
        <v>10.130000000000001</v>
      </c>
      <c r="M12" s="2">
        <f t="shared" si="3"/>
        <v>5</v>
      </c>
      <c r="N12" s="2">
        <f t="shared" si="9"/>
        <v>62.84</v>
      </c>
      <c r="O12" s="2">
        <f t="shared" si="4"/>
        <v>3</v>
      </c>
      <c r="P12" s="1">
        <f t="shared" si="5"/>
        <v>32</v>
      </c>
      <c r="Q12" s="1">
        <f t="shared" si="6"/>
        <v>5</v>
      </c>
      <c r="R12" s="1"/>
      <c r="S12">
        <v>120</v>
      </c>
      <c r="T12">
        <v>12.84</v>
      </c>
      <c r="U12">
        <f t="shared" si="7"/>
        <v>132.84</v>
      </c>
      <c r="V12">
        <f t="shared" si="10"/>
        <v>70</v>
      </c>
      <c r="W12">
        <f t="shared" si="8"/>
        <v>62.84</v>
      </c>
    </row>
    <row r="13" spans="1:23" hidden="1" x14ac:dyDescent="0.25">
      <c r="A13" s="2">
        <v>70</v>
      </c>
      <c r="B13" s="2" t="s">
        <v>40</v>
      </c>
      <c r="C13" s="2">
        <v>2016</v>
      </c>
      <c r="D13" s="4" t="s">
        <v>145</v>
      </c>
      <c r="E13" s="2" t="s">
        <v>90</v>
      </c>
      <c r="F13" s="10">
        <v>9.57</v>
      </c>
      <c r="G13" s="2">
        <f t="shared" si="0"/>
        <v>9</v>
      </c>
      <c r="H13" s="8">
        <v>10.3</v>
      </c>
      <c r="I13" s="2">
        <f t="shared" si="1"/>
        <v>17</v>
      </c>
      <c r="J13" s="15">
        <v>239</v>
      </c>
      <c r="K13" s="2">
        <f t="shared" si="2"/>
        <v>13</v>
      </c>
      <c r="L13" s="8">
        <v>10.1</v>
      </c>
      <c r="M13" s="2">
        <f t="shared" si="3"/>
        <v>4</v>
      </c>
      <c r="N13" s="2">
        <f t="shared" si="9"/>
        <v>71.990000000000009</v>
      </c>
      <c r="O13" s="2">
        <f t="shared" si="4"/>
        <v>9</v>
      </c>
      <c r="P13" s="1">
        <f t="shared" si="5"/>
        <v>52</v>
      </c>
      <c r="Q13" s="1">
        <f t="shared" si="6"/>
        <v>10</v>
      </c>
      <c r="R13" s="1"/>
      <c r="S13">
        <v>120</v>
      </c>
      <c r="T13">
        <v>31.99</v>
      </c>
      <c r="U13">
        <f t="shared" si="7"/>
        <v>151.99</v>
      </c>
      <c r="V13">
        <f t="shared" si="10"/>
        <v>80</v>
      </c>
      <c r="W13">
        <f t="shared" si="8"/>
        <v>71.990000000000009</v>
      </c>
    </row>
    <row r="14" spans="1:23" hidden="1" x14ac:dyDescent="0.25">
      <c r="A14" s="2">
        <v>71</v>
      </c>
      <c r="B14" s="2" t="s">
        <v>91</v>
      </c>
      <c r="C14" s="2">
        <v>2015</v>
      </c>
      <c r="D14" s="4" t="s">
        <v>146</v>
      </c>
      <c r="E14" s="9" t="s">
        <v>25</v>
      </c>
      <c r="F14" s="8">
        <v>8.94</v>
      </c>
      <c r="G14" s="2">
        <f t="shared" si="0"/>
        <v>3</v>
      </c>
      <c r="H14" s="8">
        <v>16.239999999999998</v>
      </c>
      <c r="I14" s="2">
        <f t="shared" si="1"/>
        <v>6</v>
      </c>
      <c r="J14" s="15">
        <v>291</v>
      </c>
      <c r="K14" s="2">
        <f t="shared" si="2"/>
        <v>4</v>
      </c>
      <c r="L14" s="8">
        <v>10</v>
      </c>
      <c r="M14" s="2">
        <f t="shared" si="3"/>
        <v>3</v>
      </c>
      <c r="N14" s="2">
        <f t="shared" si="9"/>
        <v>66.490000000000009</v>
      </c>
      <c r="O14" s="2">
        <f t="shared" si="4"/>
        <v>5</v>
      </c>
      <c r="P14" s="1">
        <f t="shared" si="5"/>
        <v>21</v>
      </c>
      <c r="Q14" s="1">
        <f t="shared" si="6"/>
        <v>3</v>
      </c>
      <c r="R14" s="1"/>
      <c r="S14">
        <v>120</v>
      </c>
      <c r="T14">
        <v>36.49</v>
      </c>
      <c r="U14">
        <f t="shared" si="7"/>
        <v>156.49</v>
      </c>
      <c r="V14">
        <f t="shared" si="10"/>
        <v>90</v>
      </c>
      <c r="W14">
        <f t="shared" si="8"/>
        <v>66.490000000000009</v>
      </c>
    </row>
    <row r="15" spans="1:23" hidden="1" x14ac:dyDescent="0.25">
      <c r="A15" s="2">
        <v>72</v>
      </c>
      <c r="B15" s="2" t="s">
        <v>44</v>
      </c>
      <c r="C15" s="2">
        <v>2015</v>
      </c>
      <c r="D15" s="4" t="s">
        <v>145</v>
      </c>
      <c r="E15" s="2" t="s">
        <v>42</v>
      </c>
      <c r="F15" s="8">
        <v>8.69</v>
      </c>
      <c r="G15" s="2">
        <f t="shared" si="0"/>
        <v>2</v>
      </c>
      <c r="H15" s="8">
        <v>22.02</v>
      </c>
      <c r="I15" s="2">
        <f t="shared" si="1"/>
        <v>1</v>
      </c>
      <c r="J15" s="15">
        <v>342</v>
      </c>
      <c r="K15" s="2">
        <f t="shared" si="2"/>
        <v>1</v>
      </c>
      <c r="L15" s="8">
        <v>9.25</v>
      </c>
      <c r="M15" s="2">
        <f t="shared" si="3"/>
        <v>1</v>
      </c>
      <c r="N15" s="2">
        <f t="shared" si="9"/>
        <v>57.129999999999995</v>
      </c>
      <c r="O15" s="2">
        <f t="shared" si="4"/>
        <v>1</v>
      </c>
      <c r="P15" s="1">
        <f t="shared" si="5"/>
        <v>6</v>
      </c>
      <c r="Q15" s="1">
        <f t="shared" si="6"/>
        <v>1</v>
      </c>
      <c r="R15" s="1"/>
      <c r="S15">
        <v>120</v>
      </c>
      <c r="T15">
        <v>37.130000000000003</v>
      </c>
      <c r="U15">
        <f t="shared" si="7"/>
        <v>157.13</v>
      </c>
      <c r="V15">
        <f t="shared" si="10"/>
        <v>100</v>
      </c>
      <c r="W15">
        <f t="shared" si="8"/>
        <v>57.129999999999995</v>
      </c>
    </row>
    <row r="16" spans="1:23" hidden="1" x14ac:dyDescent="0.25">
      <c r="A16" s="2">
        <v>73</v>
      </c>
      <c r="B16" s="2" t="s">
        <v>92</v>
      </c>
      <c r="C16" s="2">
        <v>2016</v>
      </c>
      <c r="D16" s="4" t="s">
        <v>146</v>
      </c>
      <c r="E16" s="2" t="s">
        <v>25</v>
      </c>
      <c r="F16" s="8">
        <v>10.68</v>
      </c>
      <c r="G16" s="2">
        <f t="shared" si="0"/>
        <v>20</v>
      </c>
      <c r="H16" s="8">
        <v>9.4700000000000006</v>
      </c>
      <c r="I16" s="2">
        <f t="shared" si="1"/>
        <v>19</v>
      </c>
      <c r="J16" s="15">
        <v>194</v>
      </c>
      <c r="K16" s="2">
        <f t="shared" si="2"/>
        <v>21</v>
      </c>
      <c r="L16" s="8">
        <v>12.44</v>
      </c>
      <c r="M16" s="2">
        <f t="shared" si="3"/>
        <v>18</v>
      </c>
      <c r="N16" s="2">
        <f t="shared" si="9"/>
        <v>79.080000000000013</v>
      </c>
      <c r="O16" s="2">
        <f t="shared" si="4"/>
        <v>18</v>
      </c>
      <c r="P16" s="1">
        <f t="shared" si="5"/>
        <v>96</v>
      </c>
      <c r="Q16" s="1">
        <f t="shared" si="6"/>
        <v>20</v>
      </c>
      <c r="R16" s="1"/>
      <c r="S16">
        <v>180</v>
      </c>
      <c r="T16">
        <v>9.08</v>
      </c>
      <c r="U16">
        <f t="shared" si="7"/>
        <v>189.08</v>
      </c>
      <c r="V16">
        <f t="shared" si="10"/>
        <v>110</v>
      </c>
      <c r="W16">
        <f t="shared" si="8"/>
        <v>79.080000000000013</v>
      </c>
    </row>
    <row r="17" spans="1:23" hidden="1" x14ac:dyDescent="0.25">
      <c r="A17" s="2">
        <v>74</v>
      </c>
      <c r="B17" s="2" t="s">
        <v>93</v>
      </c>
      <c r="C17" s="2">
        <v>2016</v>
      </c>
      <c r="D17" s="4" t="s">
        <v>145</v>
      </c>
      <c r="E17" s="2" t="s">
        <v>25</v>
      </c>
      <c r="F17" s="8">
        <v>9.92</v>
      </c>
      <c r="G17" s="2">
        <f t="shared" si="0"/>
        <v>13</v>
      </c>
      <c r="H17" s="8">
        <v>15.7</v>
      </c>
      <c r="I17" s="2">
        <f t="shared" si="1"/>
        <v>10</v>
      </c>
      <c r="J17" s="15">
        <v>282</v>
      </c>
      <c r="K17" s="2">
        <f t="shared" si="2"/>
        <v>5</v>
      </c>
      <c r="L17" s="8">
        <v>11.35</v>
      </c>
      <c r="M17" s="2">
        <f t="shared" si="3"/>
        <v>11</v>
      </c>
      <c r="N17" s="2">
        <f t="shared" si="9"/>
        <v>77.050000000000011</v>
      </c>
      <c r="O17" s="2">
        <f t="shared" si="4"/>
        <v>16</v>
      </c>
      <c r="P17" s="1">
        <f t="shared" si="5"/>
        <v>55</v>
      </c>
      <c r="Q17" s="1">
        <f t="shared" si="6"/>
        <v>12</v>
      </c>
      <c r="R17" s="1"/>
      <c r="S17">
        <v>180</v>
      </c>
      <c r="T17">
        <v>17.05</v>
      </c>
      <c r="U17">
        <f t="shared" si="7"/>
        <v>197.05</v>
      </c>
      <c r="V17">
        <f t="shared" si="10"/>
        <v>120</v>
      </c>
      <c r="W17">
        <f t="shared" si="8"/>
        <v>77.050000000000011</v>
      </c>
    </row>
    <row r="18" spans="1:23" hidden="1" x14ac:dyDescent="0.25">
      <c r="A18" s="2">
        <v>75</v>
      </c>
      <c r="B18" s="2" t="s">
        <v>98</v>
      </c>
      <c r="C18" s="2">
        <v>2016</v>
      </c>
      <c r="D18" s="4" t="s">
        <v>145</v>
      </c>
      <c r="E18" s="2" t="s">
        <v>25</v>
      </c>
      <c r="F18" s="8">
        <v>9.31</v>
      </c>
      <c r="G18" s="2">
        <f t="shared" si="0"/>
        <v>6</v>
      </c>
      <c r="H18" s="8">
        <v>16.32</v>
      </c>
      <c r="I18" s="2">
        <f t="shared" si="1"/>
        <v>4</v>
      </c>
      <c r="J18" s="15">
        <v>275</v>
      </c>
      <c r="K18" s="2">
        <f t="shared" si="2"/>
        <v>6</v>
      </c>
      <c r="L18" s="8">
        <v>10.199999999999999</v>
      </c>
      <c r="M18" s="2">
        <f t="shared" si="3"/>
        <v>7</v>
      </c>
      <c r="N18" s="2">
        <f t="shared" si="9"/>
        <v>68.240000000000009</v>
      </c>
      <c r="O18" s="2">
        <f t="shared" si="4"/>
        <v>6</v>
      </c>
      <c r="P18" s="1">
        <f t="shared" si="5"/>
        <v>29</v>
      </c>
      <c r="Q18" s="1">
        <f t="shared" si="6"/>
        <v>4</v>
      </c>
      <c r="R18" s="1"/>
      <c r="S18">
        <v>180</v>
      </c>
      <c r="T18">
        <v>18.239999999999998</v>
      </c>
      <c r="U18">
        <f t="shared" si="7"/>
        <v>198.24</v>
      </c>
      <c r="V18">
        <f t="shared" si="10"/>
        <v>130</v>
      </c>
      <c r="W18">
        <f t="shared" si="8"/>
        <v>68.240000000000009</v>
      </c>
    </row>
    <row r="19" spans="1:23" hidden="1" x14ac:dyDescent="0.25">
      <c r="A19" s="2">
        <v>76</v>
      </c>
      <c r="B19" s="2" t="s">
        <v>94</v>
      </c>
      <c r="C19" s="2">
        <v>2016</v>
      </c>
      <c r="D19" s="4" t="s">
        <v>145</v>
      </c>
      <c r="E19" s="2" t="s">
        <v>26</v>
      </c>
      <c r="F19" s="2">
        <v>10.31</v>
      </c>
      <c r="G19" s="2">
        <f t="shared" si="0"/>
        <v>17</v>
      </c>
      <c r="H19" s="8">
        <v>9.9499999999999993</v>
      </c>
      <c r="I19" s="2">
        <f t="shared" si="1"/>
        <v>18</v>
      </c>
      <c r="J19" s="15">
        <v>223</v>
      </c>
      <c r="K19" s="2">
        <f t="shared" si="2"/>
        <v>17</v>
      </c>
      <c r="L19" s="8">
        <v>12.45</v>
      </c>
      <c r="M19" s="2">
        <f t="shared" si="3"/>
        <v>19</v>
      </c>
      <c r="N19" s="2">
        <f t="shared" si="9"/>
        <v>75.889999999999986</v>
      </c>
      <c r="O19" s="2">
        <f t="shared" si="4"/>
        <v>15</v>
      </c>
      <c r="P19" s="1">
        <f t="shared" si="5"/>
        <v>86</v>
      </c>
      <c r="Q19" s="1">
        <f t="shared" si="6"/>
        <v>18</v>
      </c>
      <c r="R19" s="1"/>
      <c r="S19">
        <v>180</v>
      </c>
      <c r="T19">
        <v>35.89</v>
      </c>
      <c r="U19">
        <f t="shared" si="7"/>
        <v>215.89</v>
      </c>
      <c r="V19">
        <f t="shared" si="10"/>
        <v>140</v>
      </c>
      <c r="W19">
        <f t="shared" si="8"/>
        <v>75.889999999999986</v>
      </c>
    </row>
    <row r="20" spans="1:23" hidden="1" x14ac:dyDescent="0.25">
      <c r="A20" s="2">
        <v>77</v>
      </c>
      <c r="B20" s="2" t="s">
        <v>95</v>
      </c>
      <c r="C20" s="2">
        <v>2015</v>
      </c>
      <c r="D20" s="4" t="s">
        <v>146</v>
      </c>
      <c r="E20" s="2" t="s">
        <v>26</v>
      </c>
      <c r="F20" s="2">
        <v>10.51</v>
      </c>
      <c r="G20" s="2">
        <f t="shared" si="0"/>
        <v>18</v>
      </c>
      <c r="H20" s="8">
        <v>10.31</v>
      </c>
      <c r="I20" s="2">
        <f t="shared" si="1"/>
        <v>16</v>
      </c>
      <c r="J20" s="15">
        <v>245</v>
      </c>
      <c r="K20" s="2">
        <f t="shared" si="2"/>
        <v>12</v>
      </c>
      <c r="L20" s="8">
        <v>11.63</v>
      </c>
      <c r="M20" s="2">
        <f t="shared" si="3"/>
        <v>16</v>
      </c>
      <c r="N20" s="2">
        <f t="shared" si="9"/>
        <v>84.28</v>
      </c>
      <c r="O20" s="2">
        <f t="shared" si="4"/>
        <v>21</v>
      </c>
      <c r="P20" s="1">
        <f t="shared" si="5"/>
        <v>83</v>
      </c>
      <c r="Q20" s="1">
        <f t="shared" si="6"/>
        <v>17</v>
      </c>
      <c r="R20" s="1"/>
      <c r="S20">
        <v>180</v>
      </c>
      <c r="T20">
        <v>54.28</v>
      </c>
      <c r="U20">
        <f t="shared" si="7"/>
        <v>234.28</v>
      </c>
      <c r="V20">
        <f t="shared" si="10"/>
        <v>150</v>
      </c>
      <c r="W20">
        <f t="shared" si="8"/>
        <v>84.28</v>
      </c>
    </row>
    <row r="21" spans="1:23" hidden="1" x14ac:dyDescent="0.25">
      <c r="A21" s="2">
        <v>78</v>
      </c>
      <c r="B21" s="2" t="s">
        <v>96</v>
      </c>
      <c r="C21" s="2">
        <v>2015</v>
      </c>
      <c r="D21" s="4" t="s">
        <v>146</v>
      </c>
      <c r="E21" s="2" t="s">
        <v>25</v>
      </c>
      <c r="F21" s="2">
        <v>9.43</v>
      </c>
      <c r="G21" s="2">
        <f t="shared" si="0"/>
        <v>7</v>
      </c>
      <c r="H21" s="8">
        <v>10.920999999999999</v>
      </c>
      <c r="I21" s="2">
        <f t="shared" si="1"/>
        <v>15</v>
      </c>
      <c r="J21" s="15">
        <v>236</v>
      </c>
      <c r="K21" s="2">
        <f t="shared" si="2"/>
        <v>15</v>
      </c>
      <c r="L21" s="8">
        <v>11.39</v>
      </c>
      <c r="M21" s="2">
        <f t="shared" si="3"/>
        <v>13</v>
      </c>
      <c r="N21" s="2">
        <f t="shared" si="9"/>
        <v>65.389999999999986</v>
      </c>
      <c r="O21" s="2">
        <f t="shared" si="4"/>
        <v>4</v>
      </c>
      <c r="P21" s="1">
        <f t="shared" si="5"/>
        <v>54</v>
      </c>
      <c r="Q21" s="1">
        <f t="shared" si="6"/>
        <v>11</v>
      </c>
      <c r="R21" s="1"/>
      <c r="S21">
        <v>180</v>
      </c>
      <c r="T21">
        <v>45.39</v>
      </c>
      <c r="U21">
        <f t="shared" si="7"/>
        <v>225.39</v>
      </c>
      <c r="V21">
        <f t="shared" si="10"/>
        <v>160</v>
      </c>
      <c r="W21">
        <f t="shared" si="8"/>
        <v>65.389999999999986</v>
      </c>
    </row>
    <row r="22" spans="1:23" hidden="1" x14ac:dyDescent="0.25">
      <c r="A22" s="2">
        <v>79</v>
      </c>
      <c r="B22" s="4" t="s">
        <v>97</v>
      </c>
      <c r="C22" s="13">
        <v>2015</v>
      </c>
      <c r="D22" s="4" t="s">
        <v>146</v>
      </c>
      <c r="E22" s="2" t="s">
        <v>26</v>
      </c>
      <c r="F22" s="2">
        <v>9.65</v>
      </c>
      <c r="G22" s="2">
        <f t="shared" si="0"/>
        <v>11</v>
      </c>
      <c r="H22" s="8">
        <v>12.4</v>
      </c>
      <c r="I22" s="2">
        <f t="shared" si="1"/>
        <v>13</v>
      </c>
      <c r="J22" s="15">
        <v>239</v>
      </c>
      <c r="K22" s="2">
        <f t="shared" si="2"/>
        <v>13</v>
      </c>
      <c r="L22" s="8">
        <v>11.37</v>
      </c>
      <c r="M22" s="2">
        <f t="shared" si="3"/>
        <v>12</v>
      </c>
      <c r="N22" s="2">
        <f t="shared" si="9"/>
        <v>78.31</v>
      </c>
      <c r="O22" s="2">
        <f t="shared" si="4"/>
        <v>17</v>
      </c>
      <c r="P22" s="1">
        <f t="shared" si="5"/>
        <v>66</v>
      </c>
      <c r="Q22" s="1">
        <f t="shared" si="6"/>
        <v>14</v>
      </c>
      <c r="R22" s="1"/>
      <c r="S22">
        <v>240</v>
      </c>
      <c r="T22">
        <v>8.31</v>
      </c>
      <c r="U22">
        <f t="shared" si="7"/>
        <v>248.31</v>
      </c>
      <c r="V22">
        <f t="shared" si="10"/>
        <v>170</v>
      </c>
      <c r="W22">
        <f t="shared" si="8"/>
        <v>78.31</v>
      </c>
    </row>
    <row r="23" spans="1:23" hidden="1" x14ac:dyDescent="0.25">
      <c r="A23" s="2">
        <v>80</v>
      </c>
      <c r="B23" s="2" t="s">
        <v>131</v>
      </c>
      <c r="C23" s="2">
        <v>2015</v>
      </c>
      <c r="D23" s="4" t="s">
        <v>146</v>
      </c>
      <c r="E23" s="2" t="s">
        <v>25</v>
      </c>
      <c r="F23" s="2">
        <v>10.58</v>
      </c>
      <c r="G23" s="2">
        <f t="shared" si="0"/>
        <v>19</v>
      </c>
      <c r="H23" s="8">
        <v>8.64</v>
      </c>
      <c r="I23" s="2">
        <f t="shared" si="1"/>
        <v>20</v>
      </c>
      <c r="J23" s="15">
        <v>199</v>
      </c>
      <c r="K23" s="2">
        <f t="shared" si="2"/>
        <v>20</v>
      </c>
      <c r="L23" s="8">
        <v>12.94</v>
      </c>
      <c r="M23" s="2">
        <f t="shared" si="3"/>
        <v>21</v>
      </c>
      <c r="N23" s="2">
        <f t="shared" si="9"/>
        <v>72.650000000000006</v>
      </c>
      <c r="O23" s="2">
        <f t="shared" si="4"/>
        <v>11</v>
      </c>
      <c r="P23" s="1">
        <f t="shared" si="5"/>
        <v>91</v>
      </c>
      <c r="Q23" s="1">
        <f t="shared" si="6"/>
        <v>19</v>
      </c>
      <c r="R23" s="1"/>
      <c r="S23">
        <v>240</v>
      </c>
      <c r="T23">
        <v>12.65</v>
      </c>
      <c r="U23">
        <f t="shared" si="7"/>
        <v>252.65</v>
      </c>
      <c r="V23">
        <f t="shared" si="10"/>
        <v>180</v>
      </c>
      <c r="W23">
        <f t="shared" si="8"/>
        <v>72.650000000000006</v>
      </c>
    </row>
    <row r="24" spans="1:23" hidden="1" x14ac:dyDescent="0.25">
      <c r="A24" s="2">
        <v>81</v>
      </c>
      <c r="B24" s="2" t="s">
        <v>132</v>
      </c>
      <c r="C24" s="2">
        <v>2015</v>
      </c>
      <c r="D24" s="4" t="s">
        <v>145</v>
      </c>
      <c r="E24" s="2" t="s">
        <v>25</v>
      </c>
      <c r="F24" s="2">
        <v>9.7899999999999991</v>
      </c>
      <c r="G24" s="2">
        <f t="shared" si="0"/>
        <v>12</v>
      </c>
      <c r="H24" s="8">
        <v>16.190000000000001</v>
      </c>
      <c r="I24" s="2">
        <f t="shared" si="1"/>
        <v>8</v>
      </c>
      <c r="J24" s="15">
        <v>319</v>
      </c>
      <c r="K24" s="2">
        <f t="shared" si="2"/>
        <v>3</v>
      </c>
      <c r="L24" s="8">
        <v>10.93</v>
      </c>
      <c r="M24" s="2">
        <f t="shared" si="3"/>
        <v>9</v>
      </c>
      <c r="N24" s="2">
        <f t="shared" si="9"/>
        <v>72.529999999999973</v>
      </c>
      <c r="O24" s="2">
        <f t="shared" si="4"/>
        <v>10</v>
      </c>
      <c r="P24" s="1">
        <f t="shared" si="5"/>
        <v>42</v>
      </c>
      <c r="Q24" s="1">
        <f t="shared" si="6"/>
        <v>8</v>
      </c>
      <c r="R24" s="1"/>
      <c r="S24">
        <v>240</v>
      </c>
      <c r="T24">
        <v>22.53</v>
      </c>
      <c r="U24">
        <f t="shared" si="7"/>
        <v>262.52999999999997</v>
      </c>
      <c r="V24">
        <f t="shared" si="10"/>
        <v>190</v>
      </c>
      <c r="W24">
        <f t="shared" si="8"/>
        <v>72.529999999999973</v>
      </c>
    </row>
    <row r="25" spans="1:23" hidden="1" x14ac:dyDescent="0.25">
      <c r="A25" s="2">
        <v>82</v>
      </c>
      <c r="B25" s="2" t="s">
        <v>133</v>
      </c>
      <c r="C25" s="2">
        <v>2016</v>
      </c>
      <c r="D25" s="4" t="s">
        <v>145</v>
      </c>
      <c r="E25" s="2" t="s">
        <v>25</v>
      </c>
      <c r="F25" s="2">
        <v>11.12</v>
      </c>
      <c r="G25" s="2">
        <f t="shared" si="0"/>
        <v>21</v>
      </c>
      <c r="H25" s="8">
        <v>7.9</v>
      </c>
      <c r="I25" s="2">
        <f t="shared" si="1"/>
        <v>21</v>
      </c>
      <c r="J25" s="15">
        <v>210</v>
      </c>
      <c r="K25" s="2">
        <f t="shared" si="2"/>
        <v>18</v>
      </c>
      <c r="L25" s="8">
        <v>12.51</v>
      </c>
      <c r="M25" s="2">
        <f t="shared" si="3"/>
        <v>20</v>
      </c>
      <c r="N25" s="2">
        <f t="shared" si="9"/>
        <v>84.159999999999968</v>
      </c>
      <c r="O25" s="2">
        <f t="shared" si="4"/>
        <v>20</v>
      </c>
      <c r="P25" s="1">
        <f t="shared" si="5"/>
        <v>100</v>
      </c>
      <c r="Q25" s="1">
        <f t="shared" si="6"/>
        <v>21</v>
      </c>
      <c r="R25" s="1"/>
      <c r="S25">
        <v>240</v>
      </c>
      <c r="T25">
        <v>44.16</v>
      </c>
      <c r="U25">
        <f t="shared" si="7"/>
        <v>284.15999999999997</v>
      </c>
      <c r="V25">
        <f t="shared" si="10"/>
        <v>200</v>
      </c>
      <c r="W25">
        <f t="shared" si="8"/>
        <v>84.159999999999968</v>
      </c>
    </row>
    <row r="26" spans="1:23" hidden="1" x14ac:dyDescent="0.25">
      <c r="A26" s="2"/>
      <c r="B26" s="2"/>
      <c r="C26" s="2"/>
      <c r="D26" s="4"/>
      <c r="E26" s="2"/>
      <c r="F26" s="2"/>
      <c r="G26" s="2"/>
      <c r="H26" s="8"/>
      <c r="I26" s="2"/>
      <c r="J26" s="8"/>
      <c r="K26" s="2"/>
      <c r="L26" s="2"/>
      <c r="M26" s="2"/>
      <c r="N26" s="2"/>
      <c r="O26" s="2"/>
      <c r="P26" s="1"/>
      <c r="Q26" s="1"/>
      <c r="R26" s="1"/>
    </row>
    <row r="27" spans="1:23" hidden="1" x14ac:dyDescent="0.25">
      <c r="A27" s="2"/>
      <c r="B27" s="2"/>
      <c r="C27" s="2"/>
      <c r="D27" s="4"/>
      <c r="E27" s="2"/>
      <c r="F27" s="2"/>
      <c r="G27" s="2"/>
      <c r="H27" s="8"/>
      <c r="I27" s="2"/>
      <c r="J27" s="8"/>
      <c r="K27" s="2"/>
      <c r="L27" s="2"/>
      <c r="M27" s="2"/>
      <c r="N27" s="2"/>
      <c r="O27" s="2"/>
      <c r="P27" s="1"/>
      <c r="Q27" s="1"/>
      <c r="R27" s="1"/>
    </row>
    <row r="28" spans="1:23" hidden="1" x14ac:dyDescent="0.25">
      <c r="A28" s="2"/>
      <c r="B28" s="2"/>
      <c r="C28" s="2"/>
      <c r="D28" s="4"/>
      <c r="E28" s="2"/>
      <c r="F28" s="2"/>
      <c r="G28" s="2"/>
      <c r="H28" s="8"/>
      <c r="I28" s="2"/>
      <c r="J28" s="8"/>
      <c r="K28" s="2"/>
      <c r="L28" s="2"/>
      <c r="M28" s="2"/>
      <c r="N28" s="2"/>
      <c r="O28" s="2"/>
      <c r="P28" s="1"/>
      <c r="Q28" s="1"/>
      <c r="R28" s="1"/>
    </row>
    <row r="29" spans="1:23" hidden="1" x14ac:dyDescent="0.25">
      <c r="A29" s="2"/>
      <c r="B29" s="2"/>
      <c r="C29" s="2"/>
      <c r="D29" s="4"/>
      <c r="E29" s="2"/>
      <c r="F29" s="2"/>
      <c r="G29" s="2"/>
      <c r="H29" s="8"/>
      <c r="I29" s="2"/>
      <c r="J29" s="8"/>
      <c r="K29" s="2"/>
      <c r="L29" s="2"/>
      <c r="M29" s="2"/>
      <c r="N29" s="2"/>
      <c r="O29" s="2"/>
      <c r="P29" s="1"/>
      <c r="Q29" s="1"/>
      <c r="R29" s="1"/>
    </row>
    <row r="30" spans="1:23" hidden="1" x14ac:dyDescent="0.25">
      <c r="A30" s="2"/>
      <c r="B30" s="2"/>
      <c r="C30" s="2"/>
      <c r="D30" s="4"/>
      <c r="E30" s="2"/>
      <c r="F30" s="2"/>
      <c r="G30" s="2"/>
      <c r="H30" s="8"/>
      <c r="I30" s="2"/>
      <c r="J30" s="8"/>
      <c r="K30" s="2"/>
      <c r="L30" s="2"/>
      <c r="M30" s="2"/>
      <c r="N30" s="2"/>
      <c r="O30" s="2"/>
      <c r="P30" s="1"/>
      <c r="Q30" s="1"/>
      <c r="R30" s="1"/>
    </row>
    <row r="33" spans="1:18" x14ac:dyDescent="0.25">
      <c r="A33" s="3" t="s">
        <v>0</v>
      </c>
      <c r="B33" s="3" t="s">
        <v>1</v>
      </c>
      <c r="C33" s="3" t="s">
        <v>2</v>
      </c>
      <c r="D33" s="3" t="s">
        <v>12</v>
      </c>
      <c r="E33" s="3" t="s">
        <v>3</v>
      </c>
      <c r="F33" s="25" t="s">
        <v>5</v>
      </c>
      <c r="G33" s="25"/>
      <c r="H33" s="25" t="s">
        <v>6</v>
      </c>
      <c r="I33" s="25"/>
      <c r="J33" s="25" t="s">
        <v>7</v>
      </c>
      <c r="K33" s="25"/>
      <c r="L33" s="25" t="s">
        <v>8</v>
      </c>
      <c r="M33" s="25"/>
      <c r="N33" s="25" t="s">
        <v>23</v>
      </c>
      <c r="O33" s="25"/>
      <c r="P33" s="3" t="s">
        <v>10</v>
      </c>
      <c r="Q33" s="3" t="s">
        <v>11</v>
      </c>
      <c r="R33" s="3" t="s">
        <v>21</v>
      </c>
    </row>
    <row r="34" spans="1:18" x14ac:dyDescent="0.25">
      <c r="A34" s="2">
        <v>72</v>
      </c>
      <c r="B34" s="2" t="s">
        <v>44</v>
      </c>
      <c r="C34" s="2">
        <v>2015</v>
      </c>
      <c r="D34" s="4" t="s">
        <v>145</v>
      </c>
      <c r="E34" s="2" t="s">
        <v>42</v>
      </c>
      <c r="F34" s="8">
        <v>8.69</v>
      </c>
      <c r="G34" s="2">
        <v>2</v>
      </c>
      <c r="H34" s="8">
        <v>22.02</v>
      </c>
      <c r="I34" s="2">
        <v>1</v>
      </c>
      <c r="J34" s="15">
        <v>342</v>
      </c>
      <c r="K34" s="2">
        <v>1</v>
      </c>
      <c r="L34" s="8">
        <v>9.25</v>
      </c>
      <c r="M34" s="2">
        <v>1</v>
      </c>
      <c r="N34" s="2">
        <v>57.129999999999995</v>
      </c>
      <c r="O34" s="2">
        <v>1</v>
      </c>
      <c r="P34" s="1">
        <v>6</v>
      </c>
      <c r="Q34" s="1">
        <v>1</v>
      </c>
      <c r="R34" s="1">
        <v>1</v>
      </c>
    </row>
    <row r="35" spans="1:18" x14ac:dyDescent="0.25">
      <c r="A35" s="2">
        <v>66</v>
      </c>
      <c r="B35" s="2" t="s">
        <v>27</v>
      </c>
      <c r="C35" s="2">
        <v>2015</v>
      </c>
      <c r="D35" s="4" t="s">
        <v>145</v>
      </c>
      <c r="E35" s="2" t="s">
        <v>25</v>
      </c>
      <c r="F35" s="8">
        <v>8.56</v>
      </c>
      <c r="G35" s="2">
        <v>1</v>
      </c>
      <c r="H35" s="8">
        <v>19.100000000000001</v>
      </c>
      <c r="I35" s="2">
        <v>2</v>
      </c>
      <c r="J35" s="15">
        <v>342</v>
      </c>
      <c r="K35" s="2">
        <v>1</v>
      </c>
      <c r="L35" s="8">
        <v>9.57</v>
      </c>
      <c r="M35" s="2">
        <v>2</v>
      </c>
      <c r="N35" s="2">
        <v>62.08</v>
      </c>
      <c r="O35" s="2">
        <v>2</v>
      </c>
      <c r="P35" s="1">
        <v>8</v>
      </c>
      <c r="Q35" s="1">
        <v>2</v>
      </c>
      <c r="R35" s="1">
        <f>R34+1</f>
        <v>2</v>
      </c>
    </row>
    <row r="36" spans="1:18" x14ac:dyDescent="0.25">
      <c r="A36" s="2">
        <v>75</v>
      </c>
      <c r="B36" s="2" t="s">
        <v>98</v>
      </c>
      <c r="C36" s="2">
        <v>2016</v>
      </c>
      <c r="D36" s="4" t="s">
        <v>145</v>
      </c>
      <c r="E36" s="2" t="s">
        <v>25</v>
      </c>
      <c r="F36" s="8">
        <v>9.31</v>
      </c>
      <c r="G36" s="2">
        <v>6</v>
      </c>
      <c r="H36" s="8">
        <v>16.32</v>
      </c>
      <c r="I36" s="2">
        <v>4</v>
      </c>
      <c r="J36" s="15">
        <v>275</v>
      </c>
      <c r="K36" s="2">
        <v>6</v>
      </c>
      <c r="L36" s="8">
        <v>10.199999999999999</v>
      </c>
      <c r="M36" s="2">
        <v>7</v>
      </c>
      <c r="N36" s="2">
        <v>68.240000000000009</v>
      </c>
      <c r="O36" s="2">
        <v>6</v>
      </c>
      <c r="P36" s="1">
        <v>29</v>
      </c>
      <c r="Q36" s="1">
        <v>4</v>
      </c>
      <c r="R36" s="1">
        <f t="shared" ref="R36:R45" si="11">R35+1</f>
        <v>3</v>
      </c>
    </row>
    <row r="37" spans="1:18" x14ac:dyDescent="0.25">
      <c r="A37" s="2">
        <v>69</v>
      </c>
      <c r="B37" s="2" t="s">
        <v>45</v>
      </c>
      <c r="C37" s="2">
        <v>2015</v>
      </c>
      <c r="D37" s="4" t="s">
        <v>145</v>
      </c>
      <c r="E37" s="2" t="s">
        <v>26</v>
      </c>
      <c r="F37" s="8">
        <v>9.1999999999999993</v>
      </c>
      <c r="G37" s="2">
        <v>5</v>
      </c>
      <c r="H37" s="8">
        <v>16.18</v>
      </c>
      <c r="I37" s="2">
        <v>9</v>
      </c>
      <c r="J37" s="15">
        <v>269</v>
      </c>
      <c r="K37" s="2">
        <v>10</v>
      </c>
      <c r="L37" s="8">
        <v>10.130000000000001</v>
      </c>
      <c r="M37" s="2">
        <v>5</v>
      </c>
      <c r="N37" s="2">
        <v>62.84</v>
      </c>
      <c r="O37" s="2">
        <v>3</v>
      </c>
      <c r="P37" s="1">
        <v>32</v>
      </c>
      <c r="Q37" s="1">
        <v>5</v>
      </c>
      <c r="R37" s="1">
        <f t="shared" si="11"/>
        <v>4</v>
      </c>
    </row>
    <row r="38" spans="1:18" x14ac:dyDescent="0.25">
      <c r="A38" s="2">
        <v>68</v>
      </c>
      <c r="B38" s="2" t="s">
        <v>89</v>
      </c>
      <c r="C38" s="2">
        <v>2016</v>
      </c>
      <c r="D38" s="4" t="s">
        <v>145</v>
      </c>
      <c r="E38" s="2" t="s">
        <v>25</v>
      </c>
      <c r="F38" s="8">
        <v>9.4700000000000006</v>
      </c>
      <c r="G38" s="2">
        <v>8</v>
      </c>
      <c r="H38" s="8">
        <v>18.2</v>
      </c>
      <c r="I38" s="2">
        <v>3</v>
      </c>
      <c r="J38" s="15">
        <v>270</v>
      </c>
      <c r="K38" s="2">
        <v>8</v>
      </c>
      <c r="L38" s="8">
        <v>10.67</v>
      </c>
      <c r="M38" s="2">
        <v>8</v>
      </c>
      <c r="N38" s="2">
        <v>72.740000000000009</v>
      </c>
      <c r="O38" s="2">
        <v>12</v>
      </c>
      <c r="P38" s="1">
        <v>39</v>
      </c>
      <c r="Q38" s="1">
        <v>7</v>
      </c>
      <c r="R38" s="1">
        <f t="shared" si="11"/>
        <v>5</v>
      </c>
    </row>
    <row r="39" spans="1:18" x14ac:dyDescent="0.25">
      <c r="A39" s="2">
        <v>81</v>
      </c>
      <c r="B39" s="2" t="s">
        <v>132</v>
      </c>
      <c r="C39" s="2">
        <v>2015</v>
      </c>
      <c r="D39" s="4" t="s">
        <v>145</v>
      </c>
      <c r="E39" s="2" t="s">
        <v>25</v>
      </c>
      <c r="F39" s="2">
        <v>9.7899999999999991</v>
      </c>
      <c r="G39" s="2">
        <v>12</v>
      </c>
      <c r="H39" s="8">
        <v>16.190000000000001</v>
      </c>
      <c r="I39" s="2">
        <v>8</v>
      </c>
      <c r="J39" s="15">
        <v>319</v>
      </c>
      <c r="K39" s="2">
        <v>3</v>
      </c>
      <c r="L39" s="8">
        <v>10.93</v>
      </c>
      <c r="M39" s="2">
        <v>9</v>
      </c>
      <c r="N39" s="2">
        <v>72.529999999999973</v>
      </c>
      <c r="O39" s="2">
        <v>10</v>
      </c>
      <c r="P39" s="1">
        <v>42</v>
      </c>
      <c r="Q39" s="1">
        <v>8</v>
      </c>
      <c r="R39" s="1">
        <f t="shared" si="11"/>
        <v>6</v>
      </c>
    </row>
    <row r="40" spans="1:18" x14ac:dyDescent="0.25">
      <c r="A40" s="2">
        <v>65</v>
      </c>
      <c r="B40" s="2" t="s">
        <v>31</v>
      </c>
      <c r="C40" s="2">
        <v>2016</v>
      </c>
      <c r="D40" s="4" t="s">
        <v>145</v>
      </c>
      <c r="E40" s="2" t="s">
        <v>25</v>
      </c>
      <c r="F40" s="8">
        <v>9.58</v>
      </c>
      <c r="G40" s="2">
        <v>10</v>
      </c>
      <c r="H40" s="8">
        <v>14.4</v>
      </c>
      <c r="I40" s="2">
        <v>11</v>
      </c>
      <c r="J40" s="15">
        <v>275</v>
      </c>
      <c r="K40" s="2">
        <v>6</v>
      </c>
      <c r="L40" s="8">
        <v>11.07</v>
      </c>
      <c r="M40" s="2">
        <v>10</v>
      </c>
      <c r="N40" s="2">
        <v>69.94</v>
      </c>
      <c r="O40" s="2">
        <v>7</v>
      </c>
      <c r="P40" s="1">
        <v>44</v>
      </c>
      <c r="Q40" s="1">
        <v>9</v>
      </c>
      <c r="R40" s="1">
        <f t="shared" si="11"/>
        <v>7</v>
      </c>
    </row>
    <row r="41" spans="1:18" x14ac:dyDescent="0.25">
      <c r="A41" s="2">
        <v>70</v>
      </c>
      <c r="B41" s="2" t="s">
        <v>40</v>
      </c>
      <c r="C41" s="2">
        <v>2016</v>
      </c>
      <c r="D41" s="4" t="s">
        <v>145</v>
      </c>
      <c r="E41" s="2" t="s">
        <v>90</v>
      </c>
      <c r="F41" s="10">
        <v>9.57</v>
      </c>
      <c r="G41" s="2">
        <v>9</v>
      </c>
      <c r="H41" s="8">
        <v>10.3</v>
      </c>
      <c r="I41" s="2">
        <v>17</v>
      </c>
      <c r="J41" s="15">
        <v>239</v>
      </c>
      <c r="K41" s="2">
        <v>13</v>
      </c>
      <c r="L41" s="8">
        <v>10.1</v>
      </c>
      <c r="M41" s="2">
        <v>4</v>
      </c>
      <c r="N41" s="2">
        <v>71.990000000000009</v>
      </c>
      <c r="O41" s="2">
        <v>9</v>
      </c>
      <c r="P41" s="1">
        <v>52</v>
      </c>
      <c r="Q41" s="1">
        <v>10</v>
      </c>
      <c r="R41" s="1">
        <f t="shared" si="11"/>
        <v>8</v>
      </c>
    </row>
    <row r="42" spans="1:18" x14ac:dyDescent="0.25">
      <c r="A42" s="2">
        <v>74</v>
      </c>
      <c r="B42" s="2" t="s">
        <v>93</v>
      </c>
      <c r="C42" s="2">
        <v>2016</v>
      </c>
      <c r="D42" s="4" t="s">
        <v>145</v>
      </c>
      <c r="E42" s="2" t="s">
        <v>25</v>
      </c>
      <c r="F42" s="8">
        <v>9.92</v>
      </c>
      <c r="G42" s="2">
        <v>13</v>
      </c>
      <c r="H42" s="8">
        <v>15.7</v>
      </c>
      <c r="I42" s="2">
        <v>10</v>
      </c>
      <c r="J42" s="15">
        <v>282</v>
      </c>
      <c r="K42" s="2">
        <v>5</v>
      </c>
      <c r="L42" s="8">
        <v>11.35</v>
      </c>
      <c r="M42" s="2">
        <v>11</v>
      </c>
      <c r="N42" s="2">
        <v>77.050000000000011</v>
      </c>
      <c r="O42" s="2">
        <v>16</v>
      </c>
      <c r="P42" s="1">
        <v>55</v>
      </c>
      <c r="Q42" s="1">
        <v>12</v>
      </c>
      <c r="R42" s="1">
        <f t="shared" si="11"/>
        <v>9</v>
      </c>
    </row>
    <row r="43" spans="1:18" x14ac:dyDescent="0.25">
      <c r="A43" s="2">
        <v>62</v>
      </c>
      <c r="B43" s="2" t="s">
        <v>85</v>
      </c>
      <c r="C43" s="2">
        <v>2016</v>
      </c>
      <c r="D43" s="4" t="s">
        <v>145</v>
      </c>
      <c r="E43" s="2" t="s">
        <v>25</v>
      </c>
      <c r="F43" s="8">
        <v>10.07</v>
      </c>
      <c r="G43" s="2">
        <v>14</v>
      </c>
      <c r="H43" s="8">
        <v>16.3</v>
      </c>
      <c r="I43" s="2">
        <v>5</v>
      </c>
      <c r="J43" s="15">
        <v>208</v>
      </c>
      <c r="K43" s="2">
        <v>19</v>
      </c>
      <c r="L43" s="8">
        <v>11.45</v>
      </c>
      <c r="M43" s="2">
        <v>14</v>
      </c>
      <c r="N43" s="2">
        <v>69.98</v>
      </c>
      <c r="O43" s="2">
        <v>8</v>
      </c>
      <c r="P43" s="1">
        <v>60</v>
      </c>
      <c r="Q43" s="1">
        <v>13</v>
      </c>
      <c r="R43" s="1">
        <f t="shared" si="11"/>
        <v>10</v>
      </c>
    </row>
    <row r="44" spans="1:18" x14ac:dyDescent="0.25">
      <c r="A44" s="2">
        <v>76</v>
      </c>
      <c r="B44" s="2" t="s">
        <v>94</v>
      </c>
      <c r="C44" s="2">
        <v>2016</v>
      </c>
      <c r="D44" s="4" t="s">
        <v>145</v>
      </c>
      <c r="E44" s="2" t="s">
        <v>26</v>
      </c>
      <c r="F44" s="2">
        <v>10.31</v>
      </c>
      <c r="G44" s="2">
        <v>17</v>
      </c>
      <c r="H44" s="8">
        <v>9.9499999999999993</v>
      </c>
      <c r="I44" s="2">
        <v>18</v>
      </c>
      <c r="J44" s="15">
        <v>223</v>
      </c>
      <c r="K44" s="2">
        <v>17</v>
      </c>
      <c r="L44" s="8">
        <v>12.45</v>
      </c>
      <c r="M44" s="2">
        <v>19</v>
      </c>
      <c r="N44" s="2">
        <v>75.889999999999986</v>
      </c>
      <c r="O44" s="2">
        <v>15</v>
      </c>
      <c r="P44" s="1">
        <v>86</v>
      </c>
      <c r="Q44" s="1">
        <v>18</v>
      </c>
      <c r="R44" s="1">
        <f t="shared" si="11"/>
        <v>11</v>
      </c>
    </row>
    <row r="45" spans="1:18" x14ac:dyDescent="0.25">
      <c r="A45" s="2">
        <v>82</v>
      </c>
      <c r="B45" s="2" t="s">
        <v>133</v>
      </c>
      <c r="C45" s="2">
        <v>2016</v>
      </c>
      <c r="D45" s="4" t="s">
        <v>145</v>
      </c>
      <c r="E45" s="2" t="s">
        <v>25</v>
      </c>
      <c r="F45" s="2">
        <v>11.12</v>
      </c>
      <c r="G45" s="2">
        <v>21</v>
      </c>
      <c r="H45" s="8">
        <v>7.9</v>
      </c>
      <c r="I45" s="2">
        <v>21</v>
      </c>
      <c r="J45" s="15">
        <v>210</v>
      </c>
      <c r="K45" s="2">
        <v>18</v>
      </c>
      <c r="L45" s="8">
        <v>12.51</v>
      </c>
      <c r="M45" s="2">
        <v>20</v>
      </c>
      <c r="N45" s="2">
        <v>84.159999999999968</v>
      </c>
      <c r="O45" s="2">
        <v>20</v>
      </c>
      <c r="P45" s="1">
        <v>100</v>
      </c>
      <c r="Q45" s="1">
        <v>21</v>
      </c>
      <c r="R45" s="1">
        <f t="shared" si="11"/>
        <v>12</v>
      </c>
    </row>
    <row r="48" spans="1:18" x14ac:dyDescent="0.25">
      <c r="A48" s="3" t="s">
        <v>0</v>
      </c>
      <c r="B48" s="3" t="s">
        <v>1</v>
      </c>
      <c r="C48" s="3" t="s">
        <v>2</v>
      </c>
      <c r="D48" s="3" t="s">
        <v>12</v>
      </c>
      <c r="E48" s="3" t="s">
        <v>3</v>
      </c>
      <c r="F48" s="25" t="s">
        <v>5</v>
      </c>
      <c r="G48" s="25"/>
      <c r="H48" s="25" t="s">
        <v>6</v>
      </c>
      <c r="I48" s="25"/>
      <c r="J48" s="25" t="s">
        <v>7</v>
      </c>
      <c r="K48" s="25"/>
      <c r="L48" s="25" t="s">
        <v>8</v>
      </c>
      <c r="M48" s="25"/>
      <c r="N48" s="25" t="s">
        <v>23</v>
      </c>
      <c r="O48" s="25"/>
      <c r="P48" s="3" t="s">
        <v>10</v>
      </c>
      <c r="Q48" s="3" t="s">
        <v>11</v>
      </c>
      <c r="R48" s="3" t="s">
        <v>21</v>
      </c>
    </row>
    <row r="49" spans="1:18" x14ac:dyDescent="0.25">
      <c r="A49" s="2">
        <v>71</v>
      </c>
      <c r="B49" s="2" t="s">
        <v>91</v>
      </c>
      <c r="C49" s="2">
        <v>2015</v>
      </c>
      <c r="D49" s="4" t="s">
        <v>146</v>
      </c>
      <c r="E49" s="9" t="s">
        <v>25</v>
      </c>
      <c r="F49" s="8">
        <v>8.94</v>
      </c>
      <c r="G49" s="2">
        <v>3</v>
      </c>
      <c r="H49" s="8">
        <v>16.239999999999998</v>
      </c>
      <c r="I49" s="2">
        <v>6</v>
      </c>
      <c r="J49" s="15">
        <v>291</v>
      </c>
      <c r="K49" s="2">
        <v>4</v>
      </c>
      <c r="L49" s="8">
        <v>10</v>
      </c>
      <c r="M49" s="2">
        <v>3</v>
      </c>
      <c r="N49" s="2">
        <v>66.490000000000009</v>
      </c>
      <c r="O49" s="2">
        <v>5</v>
      </c>
      <c r="P49" s="1">
        <v>21</v>
      </c>
      <c r="Q49" s="1">
        <v>3</v>
      </c>
      <c r="R49" s="1">
        <v>1</v>
      </c>
    </row>
    <row r="50" spans="1:18" x14ac:dyDescent="0.25">
      <c r="A50" s="2">
        <v>64</v>
      </c>
      <c r="B50" s="2" t="s">
        <v>47</v>
      </c>
      <c r="C50" s="2">
        <v>2015</v>
      </c>
      <c r="D50" s="4" t="s">
        <v>146</v>
      </c>
      <c r="E50" s="2" t="s">
        <v>34</v>
      </c>
      <c r="F50" s="8">
        <v>9.07</v>
      </c>
      <c r="G50" s="2">
        <v>4</v>
      </c>
      <c r="H50" s="8">
        <v>16.239999999999998</v>
      </c>
      <c r="I50" s="2">
        <v>6</v>
      </c>
      <c r="J50" s="15">
        <v>270</v>
      </c>
      <c r="K50" s="2">
        <v>8</v>
      </c>
      <c r="L50" s="8">
        <v>10.18</v>
      </c>
      <c r="M50" s="2">
        <v>6</v>
      </c>
      <c r="N50" s="2">
        <v>75.19</v>
      </c>
      <c r="O50" s="2">
        <v>14</v>
      </c>
      <c r="P50" s="1">
        <v>38</v>
      </c>
      <c r="Q50" s="1">
        <v>6</v>
      </c>
      <c r="R50" s="1">
        <f>R49+1</f>
        <v>2</v>
      </c>
    </row>
    <row r="51" spans="1:18" x14ac:dyDescent="0.25">
      <c r="A51" s="2">
        <v>78</v>
      </c>
      <c r="B51" s="2" t="s">
        <v>96</v>
      </c>
      <c r="C51" s="2">
        <v>2015</v>
      </c>
      <c r="D51" s="4" t="s">
        <v>146</v>
      </c>
      <c r="E51" s="2" t="s">
        <v>25</v>
      </c>
      <c r="F51" s="2">
        <v>9.43</v>
      </c>
      <c r="G51" s="2">
        <v>7</v>
      </c>
      <c r="H51" s="8">
        <v>10.920999999999999</v>
      </c>
      <c r="I51" s="2">
        <v>15</v>
      </c>
      <c r="J51" s="15">
        <v>236</v>
      </c>
      <c r="K51" s="2">
        <v>15</v>
      </c>
      <c r="L51" s="8">
        <v>11.39</v>
      </c>
      <c r="M51" s="2">
        <v>13</v>
      </c>
      <c r="N51" s="2">
        <v>65.389999999999986</v>
      </c>
      <c r="O51" s="2">
        <v>4</v>
      </c>
      <c r="P51" s="1">
        <v>54</v>
      </c>
      <c r="Q51" s="1">
        <v>11</v>
      </c>
      <c r="R51" s="1">
        <f t="shared" ref="R51:R57" si="12">R50+1</f>
        <v>3</v>
      </c>
    </row>
    <row r="52" spans="1:18" x14ac:dyDescent="0.25">
      <c r="A52" s="2">
        <v>79</v>
      </c>
      <c r="B52" s="4" t="s">
        <v>97</v>
      </c>
      <c r="C52" s="2">
        <v>2015</v>
      </c>
      <c r="D52" s="4" t="s">
        <v>146</v>
      </c>
      <c r="E52" s="2" t="s">
        <v>26</v>
      </c>
      <c r="F52" s="2">
        <v>9.65</v>
      </c>
      <c r="G52" s="2">
        <v>11</v>
      </c>
      <c r="H52" s="8">
        <v>12.4</v>
      </c>
      <c r="I52" s="2">
        <v>13</v>
      </c>
      <c r="J52" s="15">
        <v>239</v>
      </c>
      <c r="K52" s="2">
        <v>13</v>
      </c>
      <c r="L52" s="8">
        <v>11.37</v>
      </c>
      <c r="M52" s="2">
        <v>12</v>
      </c>
      <c r="N52" s="2">
        <v>78.31</v>
      </c>
      <c r="O52" s="2">
        <v>17</v>
      </c>
      <c r="P52" s="1">
        <v>66</v>
      </c>
      <c r="Q52" s="1">
        <v>14</v>
      </c>
      <c r="R52" s="1">
        <f t="shared" si="12"/>
        <v>4</v>
      </c>
    </row>
    <row r="53" spans="1:18" x14ac:dyDescent="0.25">
      <c r="A53" s="12">
        <v>67</v>
      </c>
      <c r="B53" s="2" t="s">
        <v>87</v>
      </c>
      <c r="C53" s="2">
        <v>2016</v>
      </c>
      <c r="D53" s="4" t="s">
        <v>146</v>
      </c>
      <c r="E53" s="2" t="s">
        <v>88</v>
      </c>
      <c r="F53" s="8">
        <v>10.210000000000001</v>
      </c>
      <c r="G53" s="2">
        <v>15</v>
      </c>
      <c r="H53" s="8">
        <v>11.8</v>
      </c>
      <c r="I53" s="2">
        <v>14</v>
      </c>
      <c r="J53" s="15">
        <v>265</v>
      </c>
      <c r="K53" s="2">
        <v>11</v>
      </c>
      <c r="L53" s="8">
        <v>11.45</v>
      </c>
      <c r="M53" s="2">
        <v>14</v>
      </c>
      <c r="N53" s="2">
        <v>73.47</v>
      </c>
      <c r="O53" s="2">
        <v>13</v>
      </c>
      <c r="P53" s="1">
        <v>67</v>
      </c>
      <c r="Q53" s="1">
        <v>15</v>
      </c>
      <c r="R53" s="1">
        <f t="shared" si="12"/>
        <v>5</v>
      </c>
    </row>
    <row r="54" spans="1:18" x14ac:dyDescent="0.25">
      <c r="A54" s="2">
        <v>63</v>
      </c>
      <c r="B54" s="2" t="s">
        <v>86</v>
      </c>
      <c r="C54" s="2">
        <v>2016</v>
      </c>
      <c r="D54" s="4" t="s">
        <v>146</v>
      </c>
      <c r="E54" s="2" t="s">
        <v>25</v>
      </c>
      <c r="F54" s="8">
        <v>10.25</v>
      </c>
      <c r="G54" s="2">
        <v>16</v>
      </c>
      <c r="H54" s="8">
        <v>13</v>
      </c>
      <c r="I54" s="2">
        <v>12</v>
      </c>
      <c r="J54" s="15">
        <v>225</v>
      </c>
      <c r="K54" s="2">
        <v>16</v>
      </c>
      <c r="L54" s="8">
        <v>11.75</v>
      </c>
      <c r="M54" s="2">
        <v>17</v>
      </c>
      <c r="N54" s="2">
        <v>79.67</v>
      </c>
      <c r="O54" s="2">
        <v>19</v>
      </c>
      <c r="P54" s="1">
        <v>80</v>
      </c>
      <c r="Q54" s="1">
        <v>16</v>
      </c>
      <c r="R54" s="1">
        <f t="shared" si="12"/>
        <v>6</v>
      </c>
    </row>
    <row r="55" spans="1:18" x14ac:dyDescent="0.25">
      <c r="A55" s="2">
        <v>77</v>
      </c>
      <c r="B55" s="2" t="s">
        <v>95</v>
      </c>
      <c r="C55" s="2">
        <v>2015</v>
      </c>
      <c r="D55" s="4" t="s">
        <v>146</v>
      </c>
      <c r="E55" s="2" t="s">
        <v>26</v>
      </c>
      <c r="F55" s="2">
        <v>10.51</v>
      </c>
      <c r="G55" s="2">
        <v>18</v>
      </c>
      <c r="H55" s="8">
        <v>10.31</v>
      </c>
      <c r="I55" s="2">
        <v>16</v>
      </c>
      <c r="J55" s="15">
        <v>245</v>
      </c>
      <c r="K55" s="2">
        <v>12</v>
      </c>
      <c r="L55" s="8">
        <v>11.63</v>
      </c>
      <c r="M55" s="2">
        <v>16</v>
      </c>
      <c r="N55" s="2">
        <v>84.28</v>
      </c>
      <c r="O55" s="2">
        <v>21</v>
      </c>
      <c r="P55" s="1">
        <v>83</v>
      </c>
      <c r="Q55" s="1">
        <v>17</v>
      </c>
      <c r="R55" s="1">
        <f t="shared" si="12"/>
        <v>7</v>
      </c>
    </row>
    <row r="56" spans="1:18" x14ac:dyDescent="0.25">
      <c r="A56" s="2">
        <v>80</v>
      </c>
      <c r="B56" s="2" t="s">
        <v>131</v>
      </c>
      <c r="C56" s="13">
        <v>2015</v>
      </c>
      <c r="D56" s="4" t="s">
        <v>146</v>
      </c>
      <c r="E56" s="2" t="s">
        <v>25</v>
      </c>
      <c r="F56" s="2">
        <v>10.58</v>
      </c>
      <c r="G56" s="2">
        <v>19</v>
      </c>
      <c r="H56" s="8">
        <v>8.64</v>
      </c>
      <c r="I56" s="2">
        <v>20</v>
      </c>
      <c r="J56" s="15">
        <v>199</v>
      </c>
      <c r="K56" s="2">
        <v>20</v>
      </c>
      <c r="L56" s="8">
        <v>12.94</v>
      </c>
      <c r="M56" s="2">
        <v>21</v>
      </c>
      <c r="N56" s="2">
        <v>72.650000000000006</v>
      </c>
      <c r="O56" s="2">
        <v>11</v>
      </c>
      <c r="P56" s="1">
        <v>91</v>
      </c>
      <c r="Q56" s="1">
        <v>19</v>
      </c>
      <c r="R56" s="1">
        <f t="shared" si="12"/>
        <v>8</v>
      </c>
    </row>
    <row r="57" spans="1:18" x14ac:dyDescent="0.25">
      <c r="A57" s="2">
        <v>73</v>
      </c>
      <c r="B57" s="2" t="s">
        <v>92</v>
      </c>
      <c r="C57" s="2">
        <v>2016</v>
      </c>
      <c r="D57" s="4" t="s">
        <v>146</v>
      </c>
      <c r="E57" s="2" t="s">
        <v>25</v>
      </c>
      <c r="F57" s="8">
        <v>10.68</v>
      </c>
      <c r="G57" s="2">
        <v>20</v>
      </c>
      <c r="H57" s="8">
        <v>9.4700000000000006</v>
      </c>
      <c r="I57" s="2">
        <v>19</v>
      </c>
      <c r="J57" s="15">
        <v>194</v>
      </c>
      <c r="K57" s="2">
        <v>21</v>
      </c>
      <c r="L57" s="8">
        <v>12.44</v>
      </c>
      <c r="M57" s="2">
        <v>18</v>
      </c>
      <c r="N57" s="2">
        <v>79.080000000000013</v>
      </c>
      <c r="O57" s="2">
        <v>18</v>
      </c>
      <c r="P57" s="1">
        <v>96</v>
      </c>
      <c r="Q57" s="1">
        <v>20</v>
      </c>
      <c r="R57" s="1">
        <f t="shared" si="12"/>
        <v>9</v>
      </c>
    </row>
  </sheetData>
  <autoFilter ref="A3:W30">
    <filterColumn colId="3">
      <filters>
        <filter val="D9"/>
      </filters>
    </filterColumn>
    <filterColumn colId="5" showButton="0"/>
    <filterColumn colId="7" showButton="0"/>
    <filterColumn colId="9" showButton="0"/>
    <filterColumn colId="11" showButton="0"/>
    <filterColumn colId="13" showButton="0"/>
  </autoFilter>
  <sortState ref="A49:R57">
    <sortCondition ref="Q49:Q57"/>
  </sortState>
  <mergeCells count="16">
    <mergeCell ref="A1:E1"/>
    <mergeCell ref="F3:G3"/>
    <mergeCell ref="H3:I3"/>
    <mergeCell ref="J3:K3"/>
    <mergeCell ref="L3:M3"/>
    <mergeCell ref="N3:O3"/>
    <mergeCell ref="F33:G33"/>
    <mergeCell ref="H33:I33"/>
    <mergeCell ref="J33:K33"/>
    <mergeCell ref="L33:M33"/>
    <mergeCell ref="N33:O33"/>
    <mergeCell ref="F48:G48"/>
    <mergeCell ref="H48:I48"/>
    <mergeCell ref="J48:K48"/>
    <mergeCell ref="L48:M48"/>
    <mergeCell ref="N48:O48"/>
  </mergeCells>
  <pageMargins left="0.31496062992125984" right="0.31496062992125984" top="0.78740157480314965" bottom="0.78740157480314965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AA61"/>
  <sheetViews>
    <sheetView topLeftCell="A32" workbookViewId="0">
      <selection activeCell="R57" sqref="R57"/>
    </sheetView>
  </sheetViews>
  <sheetFormatPr defaultRowHeight="15" x14ac:dyDescent="0.25"/>
  <cols>
    <col min="1" max="1" width="5.42578125" customWidth="1"/>
    <col min="2" max="2" width="17" customWidth="1"/>
    <col min="3" max="3" width="6.7109375" customWidth="1"/>
    <col min="4" max="4" width="5.28515625" customWidth="1"/>
    <col min="5" max="5" width="9.85546875" customWidth="1"/>
    <col min="6" max="6" width="7.7109375" customWidth="1"/>
    <col min="7" max="7" width="5.42578125" customWidth="1"/>
    <col min="8" max="8" width="6.7109375" customWidth="1"/>
    <col min="9" max="9" width="4.85546875" customWidth="1"/>
    <col min="10" max="10" width="7" customWidth="1"/>
    <col min="11" max="12" width="7.42578125" customWidth="1"/>
    <col min="13" max="13" width="5.85546875" customWidth="1"/>
    <col min="14" max="14" width="8.28515625" customWidth="1"/>
    <col min="15" max="15" width="5.7109375" customWidth="1"/>
    <col min="16" max="16" width="7.7109375" bestFit="1" customWidth="1"/>
    <col min="17" max="17" width="18" bestFit="1" customWidth="1"/>
    <col min="18" max="18" width="6.42578125" customWidth="1"/>
  </cols>
  <sheetData>
    <row r="1" spans="1:27" ht="18.75" x14ac:dyDescent="0.3">
      <c r="A1" s="5" t="s">
        <v>99</v>
      </c>
    </row>
    <row r="3" spans="1:27" hidden="1" x14ac:dyDescent="0.25">
      <c r="A3" s="3" t="s">
        <v>0</v>
      </c>
      <c r="B3" s="3" t="s">
        <v>1</v>
      </c>
      <c r="C3" s="3" t="s">
        <v>2</v>
      </c>
      <c r="D3" s="3" t="s">
        <v>12</v>
      </c>
      <c r="E3" s="3" t="s">
        <v>3</v>
      </c>
      <c r="F3" s="25" t="s">
        <v>5</v>
      </c>
      <c r="G3" s="25"/>
      <c r="H3" s="25" t="s">
        <v>6</v>
      </c>
      <c r="I3" s="25"/>
      <c r="J3" s="25" t="s">
        <v>7</v>
      </c>
      <c r="K3" s="25"/>
      <c r="L3" s="25" t="s">
        <v>8</v>
      </c>
      <c r="M3" s="25"/>
      <c r="N3" s="25" t="s">
        <v>24</v>
      </c>
      <c r="O3" s="25"/>
      <c r="P3" s="3" t="s">
        <v>10</v>
      </c>
      <c r="Q3" s="3" t="s">
        <v>11</v>
      </c>
      <c r="R3" s="3" t="s">
        <v>21</v>
      </c>
      <c r="T3" s="11" t="s">
        <v>52</v>
      </c>
      <c r="U3" s="11" t="s">
        <v>53</v>
      </c>
      <c r="V3" s="11" t="s">
        <v>54</v>
      </c>
      <c r="W3" s="11" t="s">
        <v>55</v>
      </c>
      <c r="X3" s="11" t="s">
        <v>56</v>
      </c>
      <c r="Z3" s="3" t="s">
        <v>10</v>
      </c>
      <c r="AA3" s="17" t="s">
        <v>11</v>
      </c>
    </row>
    <row r="4" spans="1:27" hidden="1" x14ac:dyDescent="0.25">
      <c r="A4" s="2">
        <v>91</v>
      </c>
      <c r="B4" s="2" t="s">
        <v>100</v>
      </c>
      <c r="C4" s="2">
        <v>2014</v>
      </c>
      <c r="D4" s="4" t="s">
        <v>148</v>
      </c>
      <c r="E4" s="2" t="s">
        <v>84</v>
      </c>
      <c r="F4" s="8">
        <v>9.15</v>
      </c>
      <c r="G4" s="2">
        <f>RANK(F4,$F$4:$F$30,1)</f>
        <v>17</v>
      </c>
      <c r="H4" s="8">
        <v>10.17</v>
      </c>
      <c r="I4" s="2">
        <f>RANK(H4,$H$4:$H$30,0)</f>
        <v>20</v>
      </c>
      <c r="J4" s="8">
        <v>3.15</v>
      </c>
      <c r="K4" s="2">
        <f>RANK(J4,$J$4:$J$30,0)</f>
        <v>9</v>
      </c>
      <c r="L4" s="2">
        <v>10.83</v>
      </c>
      <c r="M4" s="2">
        <f>RANK(L4,$L$4:$L$30,1)</f>
        <v>17</v>
      </c>
      <c r="N4" s="2">
        <v>91.25</v>
      </c>
      <c r="O4" s="2">
        <f>RANK(N4,$N$4:$N$30,1)</f>
        <v>15</v>
      </c>
      <c r="P4" s="1">
        <f t="shared" ref="P4:P18" si="0">G4+I4+K4+M4+O4</f>
        <v>78</v>
      </c>
      <c r="Q4" s="1">
        <f>RANK(P4,$P$4:$P$30,1)</f>
        <v>15</v>
      </c>
      <c r="R4" s="1"/>
      <c r="T4">
        <v>60</v>
      </c>
      <c r="U4">
        <v>31.25</v>
      </c>
      <c r="V4">
        <f>T4+U4</f>
        <v>91.25</v>
      </c>
      <c r="X4">
        <f>V4-W4</f>
        <v>91.25</v>
      </c>
      <c r="Z4" s="2">
        <f>G4+I4+K4+M4</f>
        <v>63</v>
      </c>
      <c r="AA4" s="1">
        <f t="shared" ref="AA4:AA29" si="1">RANK(Z4,$Z$4:$Z$30,1)</f>
        <v>18</v>
      </c>
    </row>
    <row r="5" spans="1:27" ht="18" hidden="1" customHeight="1" x14ac:dyDescent="0.25">
      <c r="A5" s="2">
        <v>92</v>
      </c>
      <c r="B5" s="9" t="s">
        <v>101</v>
      </c>
      <c r="C5" s="2">
        <v>2014</v>
      </c>
      <c r="D5" s="4" t="s">
        <v>148</v>
      </c>
      <c r="E5" s="2" t="s">
        <v>25</v>
      </c>
      <c r="F5" s="8">
        <v>8.6300000000000008</v>
      </c>
      <c r="G5" s="2">
        <f t="shared" ref="G5:G30" si="2">RANK(F5,$F$4:$F$30,1)</f>
        <v>10</v>
      </c>
      <c r="H5" s="8">
        <v>7.67</v>
      </c>
      <c r="I5" s="2">
        <f t="shared" ref="I5:I30" si="3">RANK(H5,$H$4:$H$30,0)</f>
        <v>25</v>
      </c>
      <c r="J5" s="8">
        <v>3.21</v>
      </c>
      <c r="K5" s="2">
        <f t="shared" ref="K5:K30" si="4">RANK(J5,$J$4:$J$30,0)</f>
        <v>8</v>
      </c>
      <c r="L5" s="2">
        <v>10.130000000000001</v>
      </c>
      <c r="M5" s="2">
        <f t="shared" ref="M5:M30" si="5">RANK(L5,$L$4:$L$30,1)</f>
        <v>10</v>
      </c>
      <c r="N5" s="2">
        <v>88.57</v>
      </c>
      <c r="O5" s="2">
        <f t="shared" ref="O5:O30" si="6">RANK(N5,$N$4:$N$30,1)</f>
        <v>12</v>
      </c>
      <c r="P5" s="1">
        <f t="shared" si="0"/>
        <v>65</v>
      </c>
      <c r="Q5" s="1">
        <f t="shared" ref="Q5:Q30" si="7">RANK(P5,$P$4:$P$30,1)</f>
        <v>12</v>
      </c>
      <c r="R5" s="1"/>
      <c r="T5">
        <v>60</v>
      </c>
      <c r="U5">
        <v>38.57</v>
      </c>
      <c r="V5">
        <f t="shared" ref="V5:V30" si="8">T5+U5</f>
        <v>98.57</v>
      </c>
      <c r="W5">
        <v>10</v>
      </c>
      <c r="X5">
        <f t="shared" ref="X5:X30" si="9">V5-W5</f>
        <v>88.57</v>
      </c>
      <c r="Z5" s="2">
        <f t="shared" ref="Z5:Z30" si="10">G5+I5+K5+M5</f>
        <v>53</v>
      </c>
      <c r="AA5" s="1">
        <f t="shared" si="1"/>
        <v>14</v>
      </c>
    </row>
    <row r="6" spans="1:27" hidden="1" x14ac:dyDescent="0.25">
      <c r="A6" s="2">
        <v>93</v>
      </c>
      <c r="B6" s="2" t="s">
        <v>102</v>
      </c>
      <c r="C6" s="2">
        <v>2013</v>
      </c>
      <c r="D6" s="4" t="s">
        <v>147</v>
      </c>
      <c r="E6" s="2" t="s">
        <v>34</v>
      </c>
      <c r="F6" s="8">
        <v>8.6300000000000008</v>
      </c>
      <c r="G6" s="2">
        <f t="shared" si="2"/>
        <v>10</v>
      </c>
      <c r="H6" s="8">
        <v>26.02</v>
      </c>
      <c r="I6" s="2">
        <f t="shared" si="3"/>
        <v>2</v>
      </c>
      <c r="J6" s="8">
        <v>3.87</v>
      </c>
      <c r="K6" s="2">
        <f t="shared" si="4"/>
        <v>1</v>
      </c>
      <c r="L6" s="2">
        <v>9.8800000000000008</v>
      </c>
      <c r="M6" s="2">
        <f t="shared" si="5"/>
        <v>8</v>
      </c>
      <c r="N6" s="2">
        <v>87.460000000000008</v>
      </c>
      <c r="O6" s="2">
        <f t="shared" si="6"/>
        <v>7</v>
      </c>
      <c r="P6" s="1">
        <f t="shared" si="0"/>
        <v>28</v>
      </c>
      <c r="Q6" s="1">
        <f t="shared" si="7"/>
        <v>4</v>
      </c>
      <c r="R6" s="1"/>
      <c r="T6">
        <v>60</v>
      </c>
      <c r="U6">
        <v>47.46</v>
      </c>
      <c r="V6">
        <f t="shared" si="8"/>
        <v>107.46000000000001</v>
      </c>
      <c r="W6">
        <f>W5+10</f>
        <v>20</v>
      </c>
      <c r="X6">
        <f t="shared" si="9"/>
        <v>87.460000000000008</v>
      </c>
      <c r="Z6" s="2">
        <f t="shared" si="10"/>
        <v>21</v>
      </c>
      <c r="AA6" s="1">
        <f t="shared" si="1"/>
        <v>5</v>
      </c>
    </row>
    <row r="7" spans="1:27" ht="18" hidden="1" customHeight="1" x14ac:dyDescent="0.25">
      <c r="A7" s="2">
        <v>94</v>
      </c>
      <c r="B7" s="2" t="s">
        <v>30</v>
      </c>
      <c r="C7" s="2">
        <v>2014</v>
      </c>
      <c r="D7" s="4" t="s">
        <v>148</v>
      </c>
      <c r="E7" s="2" t="s">
        <v>25</v>
      </c>
      <c r="F7" s="8">
        <v>8.7100000000000009</v>
      </c>
      <c r="G7" s="2">
        <f t="shared" si="2"/>
        <v>13</v>
      </c>
      <c r="H7" s="8">
        <v>10.1</v>
      </c>
      <c r="I7" s="2">
        <f t="shared" si="3"/>
        <v>21</v>
      </c>
      <c r="J7" s="8">
        <v>2.7</v>
      </c>
      <c r="K7" s="2">
        <f t="shared" si="4"/>
        <v>21</v>
      </c>
      <c r="L7" s="2">
        <v>10.39</v>
      </c>
      <c r="M7" s="2">
        <f t="shared" si="5"/>
        <v>13</v>
      </c>
      <c r="N7" s="2">
        <v>90.46</v>
      </c>
      <c r="O7" s="2">
        <f t="shared" si="6"/>
        <v>14</v>
      </c>
      <c r="P7" s="1">
        <f t="shared" si="0"/>
        <v>82</v>
      </c>
      <c r="Q7" s="1">
        <f t="shared" si="7"/>
        <v>18</v>
      </c>
      <c r="R7" s="1"/>
      <c r="T7">
        <v>120</v>
      </c>
      <c r="U7">
        <v>0.46</v>
      </c>
      <c r="V7">
        <f t="shared" si="8"/>
        <v>120.46</v>
      </c>
      <c r="W7">
        <f t="shared" ref="W7:W30" si="11">W6+10</f>
        <v>30</v>
      </c>
      <c r="X7">
        <f t="shared" si="9"/>
        <v>90.46</v>
      </c>
      <c r="Z7" s="2">
        <f t="shared" si="10"/>
        <v>68</v>
      </c>
      <c r="AA7" s="1">
        <f t="shared" si="1"/>
        <v>22</v>
      </c>
    </row>
    <row r="8" spans="1:27" ht="18" hidden="1" customHeight="1" x14ac:dyDescent="0.25">
      <c r="A8" s="2">
        <v>95</v>
      </c>
      <c r="B8" s="2" t="s">
        <v>103</v>
      </c>
      <c r="C8" s="2">
        <v>2014</v>
      </c>
      <c r="D8" s="4" t="s">
        <v>148</v>
      </c>
      <c r="E8" s="2" t="s">
        <v>25</v>
      </c>
      <c r="F8" s="8">
        <v>9.23</v>
      </c>
      <c r="G8" s="2">
        <f t="shared" si="2"/>
        <v>18</v>
      </c>
      <c r="H8" s="8">
        <v>19.3</v>
      </c>
      <c r="I8" s="2">
        <f t="shared" si="3"/>
        <v>7</v>
      </c>
      <c r="J8" s="8">
        <v>2.94</v>
      </c>
      <c r="K8" s="2">
        <f t="shared" si="4"/>
        <v>18</v>
      </c>
      <c r="L8" s="2">
        <v>10.42</v>
      </c>
      <c r="M8" s="2">
        <f t="shared" si="5"/>
        <v>14</v>
      </c>
      <c r="N8" s="2">
        <v>87.96</v>
      </c>
      <c r="O8" s="2">
        <f t="shared" si="6"/>
        <v>9</v>
      </c>
      <c r="P8" s="1">
        <f t="shared" si="0"/>
        <v>66</v>
      </c>
      <c r="Q8" s="1">
        <f t="shared" si="7"/>
        <v>13</v>
      </c>
      <c r="R8" s="1"/>
      <c r="T8">
        <v>120</v>
      </c>
      <c r="U8">
        <v>7.96</v>
      </c>
      <c r="V8">
        <f t="shared" si="8"/>
        <v>127.96</v>
      </c>
      <c r="W8">
        <f t="shared" si="11"/>
        <v>40</v>
      </c>
      <c r="X8">
        <f t="shared" si="9"/>
        <v>87.96</v>
      </c>
      <c r="Z8" s="2">
        <f t="shared" si="10"/>
        <v>57</v>
      </c>
      <c r="AA8" s="1">
        <f t="shared" si="1"/>
        <v>15</v>
      </c>
    </row>
    <row r="9" spans="1:27" ht="18" hidden="1" customHeight="1" x14ac:dyDescent="0.25">
      <c r="A9" s="2">
        <v>96</v>
      </c>
      <c r="B9" s="2" t="s">
        <v>154</v>
      </c>
      <c r="C9" s="2">
        <v>2013</v>
      </c>
      <c r="D9" s="4" t="s">
        <v>148</v>
      </c>
      <c r="E9" s="2" t="s">
        <v>35</v>
      </c>
      <c r="F9" s="8">
        <v>8.44</v>
      </c>
      <c r="G9" s="2">
        <f t="shared" si="2"/>
        <v>5</v>
      </c>
      <c r="H9" s="8">
        <v>23.54</v>
      </c>
      <c r="I9" s="2">
        <f t="shared" si="3"/>
        <v>3</v>
      </c>
      <c r="J9" s="8">
        <v>3.34</v>
      </c>
      <c r="K9" s="2">
        <f t="shared" si="4"/>
        <v>6</v>
      </c>
      <c r="L9" s="2">
        <v>9.44</v>
      </c>
      <c r="M9" s="2">
        <f t="shared" si="5"/>
        <v>2</v>
      </c>
      <c r="N9" s="2">
        <v>87.289999999999992</v>
      </c>
      <c r="O9" s="2">
        <f t="shared" si="6"/>
        <v>6</v>
      </c>
      <c r="P9" s="1">
        <f t="shared" si="0"/>
        <v>22</v>
      </c>
      <c r="Q9" s="1">
        <f t="shared" si="7"/>
        <v>1</v>
      </c>
      <c r="R9" s="1"/>
      <c r="T9">
        <v>120</v>
      </c>
      <c r="U9">
        <v>17.29</v>
      </c>
      <c r="V9">
        <f t="shared" si="8"/>
        <v>137.29</v>
      </c>
      <c r="W9">
        <f t="shared" si="11"/>
        <v>50</v>
      </c>
      <c r="X9">
        <f t="shared" si="9"/>
        <v>87.289999999999992</v>
      </c>
      <c r="Z9" s="2">
        <f t="shared" si="10"/>
        <v>16</v>
      </c>
      <c r="AA9" s="1">
        <f t="shared" si="1"/>
        <v>3</v>
      </c>
    </row>
    <row r="10" spans="1:27" ht="18" hidden="1" customHeight="1" x14ac:dyDescent="0.25">
      <c r="A10" s="2">
        <v>97</v>
      </c>
      <c r="B10" s="2" t="s">
        <v>49</v>
      </c>
      <c r="C10" s="2">
        <v>2014</v>
      </c>
      <c r="D10" s="4" t="s">
        <v>148</v>
      </c>
      <c r="E10" s="2" t="s">
        <v>25</v>
      </c>
      <c r="F10" s="8">
        <v>10.68</v>
      </c>
      <c r="G10" s="2">
        <f t="shared" si="2"/>
        <v>25</v>
      </c>
      <c r="H10" s="8">
        <v>10</v>
      </c>
      <c r="I10" s="2">
        <f t="shared" si="3"/>
        <v>23</v>
      </c>
      <c r="J10" s="8">
        <v>3.05</v>
      </c>
      <c r="K10" s="2">
        <f t="shared" si="4"/>
        <v>11</v>
      </c>
      <c r="L10" s="2">
        <v>12.14</v>
      </c>
      <c r="M10" s="2">
        <f t="shared" si="5"/>
        <v>22</v>
      </c>
      <c r="N10" s="2">
        <v>98.139999999999986</v>
      </c>
      <c r="O10" s="2">
        <f t="shared" si="6"/>
        <v>20</v>
      </c>
      <c r="P10" s="1">
        <f t="shared" si="0"/>
        <v>101</v>
      </c>
      <c r="Q10" s="1">
        <f t="shared" si="7"/>
        <v>22</v>
      </c>
      <c r="R10" s="1"/>
      <c r="T10">
        <v>120</v>
      </c>
      <c r="U10">
        <v>38.14</v>
      </c>
      <c r="V10">
        <f t="shared" si="8"/>
        <v>158.13999999999999</v>
      </c>
      <c r="W10">
        <f t="shared" si="11"/>
        <v>60</v>
      </c>
      <c r="X10">
        <f t="shared" si="9"/>
        <v>98.139999999999986</v>
      </c>
      <c r="Z10" s="2">
        <f t="shared" si="10"/>
        <v>81</v>
      </c>
      <c r="AA10" s="1">
        <f t="shared" si="1"/>
        <v>24</v>
      </c>
    </row>
    <row r="11" spans="1:27" ht="18" hidden="1" customHeight="1" x14ac:dyDescent="0.25">
      <c r="A11" s="2">
        <v>98</v>
      </c>
      <c r="B11" s="2" t="s">
        <v>104</v>
      </c>
      <c r="C11" s="2">
        <v>2014</v>
      </c>
      <c r="D11" s="4" t="s">
        <v>148</v>
      </c>
      <c r="E11" s="2" t="s">
        <v>25</v>
      </c>
      <c r="F11" s="8">
        <v>8.49</v>
      </c>
      <c r="G11" s="2">
        <f t="shared" si="2"/>
        <v>7</v>
      </c>
      <c r="H11" s="8">
        <v>15.94</v>
      </c>
      <c r="I11" s="2">
        <f t="shared" si="3"/>
        <v>10</v>
      </c>
      <c r="J11" s="8">
        <v>3.52</v>
      </c>
      <c r="K11" s="2">
        <f t="shared" si="4"/>
        <v>3</v>
      </c>
      <c r="L11" s="2">
        <v>9.82</v>
      </c>
      <c r="M11" s="2">
        <f t="shared" si="5"/>
        <v>7</v>
      </c>
      <c r="N11" s="2">
        <v>82.949999999999989</v>
      </c>
      <c r="O11" s="2">
        <f t="shared" si="6"/>
        <v>3</v>
      </c>
      <c r="P11" s="1">
        <f t="shared" si="0"/>
        <v>30</v>
      </c>
      <c r="Q11" s="1">
        <f t="shared" si="7"/>
        <v>5</v>
      </c>
      <c r="R11" s="1"/>
      <c r="T11">
        <v>120</v>
      </c>
      <c r="U11">
        <v>32.950000000000003</v>
      </c>
      <c r="V11">
        <f t="shared" si="8"/>
        <v>152.94999999999999</v>
      </c>
      <c r="W11">
        <f t="shared" si="11"/>
        <v>70</v>
      </c>
      <c r="X11">
        <f t="shared" si="9"/>
        <v>82.949999999999989</v>
      </c>
      <c r="Z11" s="2">
        <f t="shared" si="10"/>
        <v>27</v>
      </c>
      <c r="AA11" s="1">
        <f t="shared" si="1"/>
        <v>8</v>
      </c>
    </row>
    <row r="12" spans="1:27" hidden="1" x14ac:dyDescent="0.25">
      <c r="A12" s="2">
        <v>99</v>
      </c>
      <c r="B12" s="2" t="s">
        <v>105</v>
      </c>
      <c r="C12" s="2">
        <v>2013</v>
      </c>
      <c r="D12" s="4" t="s">
        <v>147</v>
      </c>
      <c r="E12" s="2" t="s">
        <v>106</v>
      </c>
      <c r="F12" s="8">
        <v>8.3800000000000008</v>
      </c>
      <c r="G12" s="2">
        <f t="shared" si="2"/>
        <v>4</v>
      </c>
      <c r="H12" s="8">
        <v>17.231999999999999</v>
      </c>
      <c r="I12" s="2">
        <f t="shared" si="3"/>
        <v>9</v>
      </c>
      <c r="J12" s="8">
        <v>3.42</v>
      </c>
      <c r="K12" s="2">
        <f t="shared" si="4"/>
        <v>4</v>
      </c>
      <c r="L12" s="2">
        <v>9.26</v>
      </c>
      <c r="M12" s="2">
        <f t="shared" si="5"/>
        <v>1</v>
      </c>
      <c r="N12" s="2">
        <v>85.47</v>
      </c>
      <c r="O12" s="2">
        <f t="shared" si="6"/>
        <v>4</v>
      </c>
      <c r="P12" s="1">
        <f t="shared" si="0"/>
        <v>22</v>
      </c>
      <c r="Q12" s="1">
        <f t="shared" si="7"/>
        <v>1</v>
      </c>
      <c r="R12" s="1"/>
      <c r="T12">
        <v>120</v>
      </c>
      <c r="U12">
        <v>45.47</v>
      </c>
      <c r="V12">
        <f t="shared" si="8"/>
        <v>165.47</v>
      </c>
      <c r="W12">
        <f t="shared" si="11"/>
        <v>80</v>
      </c>
      <c r="X12">
        <f t="shared" si="9"/>
        <v>85.47</v>
      </c>
      <c r="Z12" s="2">
        <f t="shared" si="10"/>
        <v>18</v>
      </c>
      <c r="AA12" s="1">
        <f t="shared" si="1"/>
        <v>4</v>
      </c>
    </row>
    <row r="13" spans="1:27" ht="18" hidden="1" customHeight="1" x14ac:dyDescent="0.25">
      <c r="A13" s="2">
        <v>100</v>
      </c>
      <c r="B13" s="2" t="s">
        <v>107</v>
      </c>
      <c r="C13" s="2">
        <v>2013</v>
      </c>
      <c r="D13" s="4" t="s">
        <v>148</v>
      </c>
      <c r="E13" s="2" t="s">
        <v>25</v>
      </c>
      <c r="F13" s="8">
        <v>9.26</v>
      </c>
      <c r="G13" s="2">
        <f t="shared" si="2"/>
        <v>20</v>
      </c>
      <c r="H13" s="8">
        <v>13.55</v>
      </c>
      <c r="I13" s="2">
        <f t="shared" si="3"/>
        <v>14</v>
      </c>
      <c r="J13" s="8">
        <v>3.02</v>
      </c>
      <c r="K13" s="2">
        <f t="shared" si="4"/>
        <v>13</v>
      </c>
      <c r="L13" s="2">
        <v>9.51</v>
      </c>
      <c r="M13" s="2">
        <f t="shared" si="5"/>
        <v>3</v>
      </c>
      <c r="N13" s="2">
        <v>87.47999999999999</v>
      </c>
      <c r="O13" s="2">
        <f t="shared" si="6"/>
        <v>8</v>
      </c>
      <c r="P13" s="1">
        <f t="shared" si="0"/>
        <v>58</v>
      </c>
      <c r="Q13" s="1">
        <f t="shared" si="7"/>
        <v>11</v>
      </c>
      <c r="R13" s="1"/>
      <c r="T13">
        <v>120</v>
      </c>
      <c r="U13">
        <v>57.48</v>
      </c>
      <c r="V13">
        <f t="shared" si="8"/>
        <v>177.48</v>
      </c>
      <c r="W13">
        <f t="shared" si="11"/>
        <v>90</v>
      </c>
      <c r="X13">
        <f t="shared" si="9"/>
        <v>87.47999999999999</v>
      </c>
      <c r="Z13" s="2">
        <f t="shared" si="10"/>
        <v>50</v>
      </c>
      <c r="AA13" s="1">
        <f t="shared" si="1"/>
        <v>13</v>
      </c>
    </row>
    <row r="14" spans="1:27" ht="18" hidden="1" customHeight="1" x14ac:dyDescent="0.25">
      <c r="A14" s="2">
        <v>101</v>
      </c>
      <c r="B14" s="2" t="s">
        <v>108</v>
      </c>
      <c r="C14" s="2">
        <v>2013</v>
      </c>
      <c r="D14" s="4" t="s">
        <v>148</v>
      </c>
      <c r="E14" s="2" t="s">
        <v>25</v>
      </c>
      <c r="F14" s="8">
        <v>9.6</v>
      </c>
      <c r="G14" s="2">
        <f t="shared" si="2"/>
        <v>22</v>
      </c>
      <c r="H14" s="8">
        <v>10.1</v>
      </c>
      <c r="I14" s="2">
        <f t="shared" si="3"/>
        <v>21</v>
      </c>
      <c r="J14" s="8">
        <v>2.21</v>
      </c>
      <c r="K14" s="2">
        <f t="shared" si="4"/>
        <v>24</v>
      </c>
      <c r="L14" s="2">
        <v>11.2</v>
      </c>
      <c r="M14" s="2">
        <f t="shared" si="5"/>
        <v>21</v>
      </c>
      <c r="N14" s="2">
        <v>109.87</v>
      </c>
      <c r="O14" s="2">
        <f t="shared" si="6"/>
        <v>23</v>
      </c>
      <c r="P14" s="1">
        <f t="shared" si="0"/>
        <v>111</v>
      </c>
      <c r="Q14" s="1">
        <f t="shared" si="7"/>
        <v>23</v>
      </c>
      <c r="R14" s="1"/>
      <c r="T14">
        <v>180</v>
      </c>
      <c r="U14">
        <v>29.87</v>
      </c>
      <c r="V14">
        <f t="shared" si="8"/>
        <v>209.87</v>
      </c>
      <c r="W14">
        <f t="shared" si="11"/>
        <v>100</v>
      </c>
      <c r="X14">
        <f t="shared" si="9"/>
        <v>109.87</v>
      </c>
      <c r="Z14" s="2">
        <f t="shared" si="10"/>
        <v>88</v>
      </c>
      <c r="AA14" s="1">
        <f t="shared" si="1"/>
        <v>26</v>
      </c>
    </row>
    <row r="15" spans="1:27" ht="18" hidden="1" customHeight="1" x14ac:dyDescent="0.25">
      <c r="A15" s="2">
        <v>102</v>
      </c>
      <c r="B15" s="2" t="s">
        <v>109</v>
      </c>
      <c r="C15" s="2">
        <v>2013</v>
      </c>
      <c r="D15" s="4" t="s">
        <v>148</v>
      </c>
      <c r="E15" s="2" t="s">
        <v>88</v>
      </c>
      <c r="F15" s="8">
        <v>9.25</v>
      </c>
      <c r="G15" s="2">
        <f t="shared" si="2"/>
        <v>19</v>
      </c>
      <c r="H15" s="8">
        <v>17.5</v>
      </c>
      <c r="I15" s="2">
        <f t="shared" si="3"/>
        <v>8</v>
      </c>
      <c r="J15" s="8">
        <v>2.4500000000000002</v>
      </c>
      <c r="K15" s="2">
        <f t="shared" si="4"/>
        <v>22</v>
      </c>
      <c r="L15" s="2">
        <v>10.87</v>
      </c>
      <c r="M15" s="2">
        <f t="shared" si="5"/>
        <v>18</v>
      </c>
      <c r="N15" s="2">
        <v>100.75</v>
      </c>
      <c r="O15" s="2">
        <f t="shared" si="6"/>
        <v>21</v>
      </c>
      <c r="P15" s="1">
        <f t="shared" si="0"/>
        <v>88</v>
      </c>
      <c r="Q15" s="1">
        <f t="shared" si="7"/>
        <v>20</v>
      </c>
      <c r="R15" s="1"/>
      <c r="T15">
        <v>180</v>
      </c>
      <c r="U15">
        <v>30.75</v>
      </c>
      <c r="V15">
        <f t="shared" si="8"/>
        <v>210.75</v>
      </c>
      <c r="W15">
        <f t="shared" si="11"/>
        <v>110</v>
      </c>
      <c r="X15">
        <f t="shared" si="9"/>
        <v>100.75</v>
      </c>
      <c r="Z15" s="2">
        <f t="shared" si="10"/>
        <v>67</v>
      </c>
      <c r="AA15" s="1">
        <f t="shared" si="1"/>
        <v>21</v>
      </c>
    </row>
    <row r="16" spans="1:27" hidden="1" x14ac:dyDescent="0.25">
      <c r="A16" s="2">
        <v>103</v>
      </c>
      <c r="B16" s="2"/>
      <c r="C16" s="2"/>
      <c r="D16" s="4"/>
      <c r="E16" s="2"/>
      <c r="F16" s="8"/>
      <c r="G16" s="2"/>
      <c r="H16" s="8"/>
      <c r="I16" s="2"/>
      <c r="J16" s="8"/>
      <c r="K16" s="2"/>
      <c r="L16" s="2"/>
      <c r="M16" s="2"/>
      <c r="N16" s="2"/>
      <c r="O16" s="2"/>
      <c r="P16" s="1"/>
      <c r="Q16" s="1"/>
      <c r="R16" s="1"/>
      <c r="V16">
        <f t="shared" si="8"/>
        <v>0</v>
      </c>
      <c r="W16">
        <v>110</v>
      </c>
      <c r="X16">
        <f t="shared" si="9"/>
        <v>-110</v>
      </c>
      <c r="Z16" s="2">
        <f t="shared" si="10"/>
        <v>0</v>
      </c>
      <c r="AA16" s="1">
        <f t="shared" si="1"/>
        <v>1</v>
      </c>
    </row>
    <row r="17" spans="1:27" hidden="1" x14ac:dyDescent="0.25">
      <c r="A17" s="2">
        <v>104</v>
      </c>
      <c r="B17" s="2" t="s">
        <v>110</v>
      </c>
      <c r="C17" s="2">
        <v>2014</v>
      </c>
      <c r="D17" s="4" t="s">
        <v>147</v>
      </c>
      <c r="E17" s="2" t="s">
        <v>25</v>
      </c>
      <c r="F17" s="8">
        <v>8.14</v>
      </c>
      <c r="G17" s="2">
        <f t="shared" si="2"/>
        <v>1</v>
      </c>
      <c r="H17" s="8">
        <v>14.83</v>
      </c>
      <c r="I17" s="2">
        <f t="shared" si="3"/>
        <v>12</v>
      </c>
      <c r="J17" s="8">
        <v>2.97</v>
      </c>
      <c r="K17" s="2">
        <f t="shared" si="4"/>
        <v>15</v>
      </c>
      <c r="L17" s="2">
        <v>9.6199999999999992</v>
      </c>
      <c r="M17" s="2">
        <f t="shared" si="5"/>
        <v>4</v>
      </c>
      <c r="N17" s="2">
        <v>81.62</v>
      </c>
      <c r="O17" s="2">
        <f t="shared" si="6"/>
        <v>2</v>
      </c>
      <c r="P17" s="1">
        <f t="shared" si="0"/>
        <v>34</v>
      </c>
      <c r="Q17" s="1">
        <f t="shared" si="7"/>
        <v>7</v>
      </c>
      <c r="R17" s="1"/>
      <c r="T17">
        <v>180</v>
      </c>
      <c r="U17">
        <v>21.62</v>
      </c>
      <c r="V17">
        <f t="shared" si="8"/>
        <v>201.62</v>
      </c>
      <c r="W17">
        <f t="shared" si="11"/>
        <v>120</v>
      </c>
      <c r="X17">
        <f t="shared" si="9"/>
        <v>81.62</v>
      </c>
      <c r="Z17" s="2">
        <f t="shared" si="10"/>
        <v>32</v>
      </c>
      <c r="AA17" s="1">
        <f t="shared" si="1"/>
        <v>10</v>
      </c>
    </row>
    <row r="18" spans="1:27" ht="18" hidden="1" customHeight="1" x14ac:dyDescent="0.25">
      <c r="A18" s="2">
        <v>105</v>
      </c>
      <c r="B18" s="2" t="s">
        <v>111</v>
      </c>
      <c r="C18" s="2">
        <v>2013</v>
      </c>
      <c r="D18" s="4" t="s">
        <v>148</v>
      </c>
      <c r="E18" s="2" t="s">
        <v>25</v>
      </c>
      <c r="F18" s="8">
        <v>8.9499999999999993</v>
      </c>
      <c r="G18" s="2">
        <f t="shared" si="2"/>
        <v>15</v>
      </c>
      <c r="H18" s="8">
        <v>10.27</v>
      </c>
      <c r="I18" s="2">
        <f t="shared" si="3"/>
        <v>19</v>
      </c>
      <c r="J18" s="8">
        <v>3.01</v>
      </c>
      <c r="K18" s="2">
        <f t="shared" si="4"/>
        <v>14</v>
      </c>
      <c r="L18" s="2">
        <v>10.53</v>
      </c>
      <c r="M18" s="2">
        <f t="shared" si="5"/>
        <v>15</v>
      </c>
      <c r="N18" s="2">
        <v>94.82</v>
      </c>
      <c r="O18" s="2">
        <f t="shared" si="6"/>
        <v>17</v>
      </c>
      <c r="P18" s="1">
        <f t="shared" si="0"/>
        <v>80</v>
      </c>
      <c r="Q18" s="1">
        <f t="shared" si="7"/>
        <v>16</v>
      </c>
      <c r="R18" s="1"/>
      <c r="T18">
        <v>180</v>
      </c>
      <c r="U18">
        <v>44.82</v>
      </c>
      <c r="V18">
        <f t="shared" si="8"/>
        <v>224.82</v>
      </c>
      <c r="W18">
        <f t="shared" si="11"/>
        <v>130</v>
      </c>
      <c r="X18">
        <f t="shared" si="9"/>
        <v>94.82</v>
      </c>
      <c r="Z18" s="2">
        <f t="shared" si="10"/>
        <v>63</v>
      </c>
      <c r="AA18" s="1">
        <f t="shared" si="1"/>
        <v>18</v>
      </c>
    </row>
    <row r="19" spans="1:27" hidden="1" x14ac:dyDescent="0.25">
      <c r="A19" s="2">
        <v>106</v>
      </c>
      <c r="B19" s="2" t="s">
        <v>112</v>
      </c>
      <c r="C19" s="2">
        <v>2014</v>
      </c>
      <c r="D19" s="4" t="s">
        <v>147</v>
      </c>
      <c r="E19" s="2" t="s">
        <v>25</v>
      </c>
      <c r="F19" s="8">
        <v>8.48</v>
      </c>
      <c r="G19" s="2">
        <f t="shared" si="2"/>
        <v>6</v>
      </c>
      <c r="H19" s="8">
        <v>22.07</v>
      </c>
      <c r="I19" s="2">
        <f t="shared" si="3"/>
        <v>5</v>
      </c>
      <c r="J19" s="8">
        <v>3.31</v>
      </c>
      <c r="K19" s="2">
        <f t="shared" si="4"/>
        <v>7</v>
      </c>
      <c r="L19" s="2">
        <v>10.63</v>
      </c>
      <c r="M19" s="2">
        <f t="shared" si="5"/>
        <v>16</v>
      </c>
      <c r="N19" s="2">
        <v>87.079999999999984</v>
      </c>
      <c r="O19" s="2">
        <f t="shared" si="6"/>
        <v>5</v>
      </c>
      <c r="P19" s="1">
        <f t="shared" ref="P19:P25" si="12">G19+I19+K19+M19+O19</f>
        <v>39</v>
      </c>
      <c r="Q19" s="1">
        <f t="shared" si="7"/>
        <v>8</v>
      </c>
      <c r="R19" s="1"/>
      <c r="T19">
        <v>180</v>
      </c>
      <c r="U19">
        <v>47.08</v>
      </c>
      <c r="V19">
        <f t="shared" si="8"/>
        <v>227.07999999999998</v>
      </c>
      <c r="W19">
        <f t="shared" si="11"/>
        <v>140</v>
      </c>
      <c r="X19">
        <f t="shared" si="9"/>
        <v>87.079999999999984</v>
      </c>
      <c r="Z19" s="2">
        <f t="shared" si="10"/>
        <v>34</v>
      </c>
      <c r="AA19" s="1">
        <f t="shared" si="1"/>
        <v>11</v>
      </c>
    </row>
    <row r="20" spans="1:27" hidden="1" x14ac:dyDescent="0.25">
      <c r="A20" s="2">
        <v>107</v>
      </c>
      <c r="B20" s="2" t="s">
        <v>113</v>
      </c>
      <c r="C20" s="2">
        <v>2014</v>
      </c>
      <c r="D20" s="4" t="s">
        <v>147</v>
      </c>
      <c r="E20" s="2" t="s">
        <v>25</v>
      </c>
      <c r="F20" s="8">
        <v>8.26</v>
      </c>
      <c r="G20" s="2">
        <f t="shared" si="2"/>
        <v>2</v>
      </c>
      <c r="H20" s="8">
        <v>14.48</v>
      </c>
      <c r="I20" s="2">
        <f t="shared" si="3"/>
        <v>13</v>
      </c>
      <c r="J20" s="8">
        <v>3.6</v>
      </c>
      <c r="K20" s="2">
        <f t="shared" si="4"/>
        <v>2</v>
      </c>
      <c r="L20" s="2">
        <v>9.6199999999999992</v>
      </c>
      <c r="M20" s="2">
        <f t="shared" si="5"/>
        <v>4</v>
      </c>
      <c r="N20" s="2">
        <v>88.509999999999991</v>
      </c>
      <c r="O20" s="2">
        <f t="shared" si="6"/>
        <v>11</v>
      </c>
      <c r="P20" s="1">
        <f t="shared" si="12"/>
        <v>32</v>
      </c>
      <c r="Q20" s="1">
        <f t="shared" si="7"/>
        <v>6</v>
      </c>
      <c r="R20" s="1"/>
      <c r="T20">
        <v>180</v>
      </c>
      <c r="U20">
        <v>58.51</v>
      </c>
      <c r="V20">
        <f t="shared" si="8"/>
        <v>238.51</v>
      </c>
      <c r="W20">
        <f t="shared" si="11"/>
        <v>150</v>
      </c>
      <c r="X20">
        <f t="shared" si="9"/>
        <v>88.509999999999991</v>
      </c>
      <c r="Z20" s="2">
        <f t="shared" si="10"/>
        <v>21</v>
      </c>
      <c r="AA20" s="1">
        <f t="shared" si="1"/>
        <v>5</v>
      </c>
    </row>
    <row r="21" spans="1:27" hidden="1" x14ac:dyDescent="0.25">
      <c r="A21" s="2">
        <v>108</v>
      </c>
      <c r="B21" s="2" t="s">
        <v>114</v>
      </c>
      <c r="C21" s="2">
        <v>2013</v>
      </c>
      <c r="D21" s="4" t="s">
        <v>147</v>
      </c>
      <c r="E21" s="2" t="s">
        <v>25</v>
      </c>
      <c r="F21" s="8">
        <v>8.57</v>
      </c>
      <c r="G21" s="2">
        <f t="shared" si="2"/>
        <v>9</v>
      </c>
      <c r="H21" s="8">
        <v>12.6</v>
      </c>
      <c r="I21" s="2">
        <f t="shared" si="3"/>
        <v>15</v>
      </c>
      <c r="J21" s="8">
        <v>2.97</v>
      </c>
      <c r="K21" s="2">
        <f t="shared" si="4"/>
        <v>15</v>
      </c>
      <c r="L21" s="2">
        <v>11.13</v>
      </c>
      <c r="M21" s="2">
        <f t="shared" si="5"/>
        <v>19</v>
      </c>
      <c r="N21" s="2">
        <v>91.710000000000008</v>
      </c>
      <c r="O21" s="2">
        <f t="shared" si="6"/>
        <v>16</v>
      </c>
      <c r="P21" s="1">
        <f t="shared" si="12"/>
        <v>74</v>
      </c>
      <c r="Q21" s="1">
        <f t="shared" si="7"/>
        <v>14</v>
      </c>
      <c r="R21" s="1"/>
      <c r="T21">
        <v>240</v>
      </c>
      <c r="U21">
        <v>11.71</v>
      </c>
      <c r="V21">
        <f t="shared" si="8"/>
        <v>251.71</v>
      </c>
      <c r="W21">
        <f t="shared" si="11"/>
        <v>160</v>
      </c>
      <c r="X21">
        <f t="shared" si="9"/>
        <v>91.710000000000008</v>
      </c>
      <c r="Z21" s="2">
        <f t="shared" si="10"/>
        <v>58</v>
      </c>
      <c r="AA21" s="1">
        <f t="shared" si="1"/>
        <v>16</v>
      </c>
    </row>
    <row r="22" spans="1:27" hidden="1" x14ac:dyDescent="0.25">
      <c r="A22" s="2">
        <v>109</v>
      </c>
      <c r="B22" s="2" t="s">
        <v>115</v>
      </c>
      <c r="C22" s="2">
        <v>2014</v>
      </c>
      <c r="D22" s="4" t="s">
        <v>147</v>
      </c>
      <c r="E22" s="2" t="s">
        <v>116</v>
      </c>
      <c r="F22" s="8">
        <v>9.4499999999999993</v>
      </c>
      <c r="G22" s="2">
        <f t="shared" si="2"/>
        <v>21</v>
      </c>
      <c r="H22" s="8">
        <v>22.88</v>
      </c>
      <c r="I22" s="2">
        <f t="shared" si="3"/>
        <v>4</v>
      </c>
      <c r="J22" s="8">
        <v>2.95</v>
      </c>
      <c r="K22" s="2">
        <f t="shared" si="4"/>
        <v>17</v>
      </c>
      <c r="L22" s="2">
        <v>11.15</v>
      </c>
      <c r="M22" s="2">
        <f t="shared" si="5"/>
        <v>20</v>
      </c>
      <c r="N22" s="2">
        <v>96.779999999999973</v>
      </c>
      <c r="O22" s="2">
        <f t="shared" si="6"/>
        <v>18</v>
      </c>
      <c r="P22" s="1">
        <f t="shared" si="12"/>
        <v>80</v>
      </c>
      <c r="Q22" s="1">
        <f t="shared" si="7"/>
        <v>16</v>
      </c>
      <c r="R22" s="1"/>
      <c r="T22">
        <v>240</v>
      </c>
      <c r="U22">
        <v>26.78</v>
      </c>
      <c r="V22">
        <f t="shared" si="8"/>
        <v>266.77999999999997</v>
      </c>
      <c r="W22">
        <f t="shared" si="11"/>
        <v>170</v>
      </c>
      <c r="X22">
        <f t="shared" si="9"/>
        <v>96.779999999999973</v>
      </c>
      <c r="Z22" s="2">
        <f t="shared" si="10"/>
        <v>62</v>
      </c>
      <c r="AA22" s="1">
        <f t="shared" si="1"/>
        <v>17</v>
      </c>
    </row>
    <row r="23" spans="1:27" hidden="1" x14ac:dyDescent="0.25">
      <c r="A23" s="2">
        <v>110</v>
      </c>
      <c r="B23" s="2" t="s">
        <v>117</v>
      </c>
      <c r="C23" s="2">
        <v>2013</v>
      </c>
      <c r="D23" s="4" t="s">
        <v>147</v>
      </c>
      <c r="E23" s="2" t="s">
        <v>118</v>
      </c>
      <c r="F23" s="8">
        <v>8.5</v>
      </c>
      <c r="G23" s="2">
        <f t="shared" si="2"/>
        <v>8</v>
      </c>
      <c r="H23" s="8">
        <v>31.15</v>
      </c>
      <c r="I23" s="2">
        <f t="shared" si="3"/>
        <v>1</v>
      </c>
      <c r="J23" s="8">
        <v>3.07</v>
      </c>
      <c r="K23" s="2">
        <f t="shared" si="4"/>
        <v>10</v>
      </c>
      <c r="L23" s="2">
        <v>10.25</v>
      </c>
      <c r="M23" s="2">
        <f t="shared" si="5"/>
        <v>11</v>
      </c>
      <c r="N23" s="2">
        <v>88.160000000000025</v>
      </c>
      <c r="O23" s="2">
        <f t="shared" si="6"/>
        <v>10</v>
      </c>
      <c r="P23" s="1">
        <f t="shared" si="12"/>
        <v>40</v>
      </c>
      <c r="Q23" s="1">
        <f t="shared" si="7"/>
        <v>9</v>
      </c>
      <c r="R23" s="1"/>
      <c r="T23">
        <v>240</v>
      </c>
      <c r="U23">
        <v>28.16</v>
      </c>
      <c r="V23">
        <f t="shared" si="8"/>
        <v>268.16000000000003</v>
      </c>
      <c r="W23">
        <f t="shared" si="11"/>
        <v>180</v>
      </c>
      <c r="X23">
        <f t="shared" si="9"/>
        <v>88.160000000000025</v>
      </c>
      <c r="Z23" s="2">
        <f t="shared" si="10"/>
        <v>30</v>
      </c>
      <c r="AA23" s="1">
        <f t="shared" si="1"/>
        <v>9</v>
      </c>
    </row>
    <row r="24" spans="1:27" ht="18" hidden="1" customHeight="1" x14ac:dyDescent="0.25">
      <c r="A24" s="2">
        <v>111</v>
      </c>
      <c r="B24" s="2" t="s">
        <v>119</v>
      </c>
      <c r="C24" s="2">
        <v>2014</v>
      </c>
      <c r="D24" s="4" t="s">
        <v>148</v>
      </c>
      <c r="E24" s="2" t="s">
        <v>50</v>
      </c>
      <c r="F24" s="8">
        <v>8.3699999999999992</v>
      </c>
      <c r="G24" s="2">
        <f t="shared" si="2"/>
        <v>3</v>
      </c>
      <c r="H24" s="8">
        <v>15.74</v>
      </c>
      <c r="I24" s="2">
        <f t="shared" si="3"/>
        <v>11</v>
      </c>
      <c r="J24" s="8">
        <v>3.42</v>
      </c>
      <c r="K24" s="2">
        <f t="shared" si="4"/>
        <v>4</v>
      </c>
      <c r="L24" s="2">
        <v>9.6199999999999992</v>
      </c>
      <c r="M24" s="2">
        <f t="shared" si="5"/>
        <v>4</v>
      </c>
      <c r="N24" s="2">
        <v>81.170000000000016</v>
      </c>
      <c r="O24" s="2">
        <f t="shared" si="6"/>
        <v>1</v>
      </c>
      <c r="P24" s="1">
        <f t="shared" si="12"/>
        <v>23</v>
      </c>
      <c r="Q24" s="1">
        <f t="shared" si="7"/>
        <v>3</v>
      </c>
      <c r="R24" s="1"/>
      <c r="T24">
        <v>240</v>
      </c>
      <c r="U24">
        <v>31.17</v>
      </c>
      <c r="V24">
        <f t="shared" si="8"/>
        <v>271.17</v>
      </c>
      <c r="W24">
        <f t="shared" si="11"/>
        <v>190</v>
      </c>
      <c r="X24">
        <f t="shared" si="9"/>
        <v>81.170000000000016</v>
      </c>
      <c r="Z24" s="2">
        <f t="shared" si="10"/>
        <v>22</v>
      </c>
      <c r="AA24" s="1">
        <f t="shared" si="1"/>
        <v>7</v>
      </c>
    </row>
    <row r="25" spans="1:27" ht="18" hidden="1" customHeight="1" x14ac:dyDescent="0.25">
      <c r="A25" s="2">
        <v>112</v>
      </c>
      <c r="B25" s="2" t="s">
        <v>46</v>
      </c>
      <c r="C25" s="2">
        <v>2014</v>
      </c>
      <c r="D25" s="4" t="s">
        <v>148</v>
      </c>
      <c r="E25" s="2" t="s">
        <v>25</v>
      </c>
      <c r="F25" s="8">
        <v>8.8800000000000008</v>
      </c>
      <c r="G25" s="2">
        <f t="shared" si="2"/>
        <v>14</v>
      </c>
      <c r="H25" s="8">
        <v>10.88</v>
      </c>
      <c r="I25" s="2">
        <f t="shared" si="3"/>
        <v>18</v>
      </c>
      <c r="J25" s="8">
        <v>2.82</v>
      </c>
      <c r="K25" s="2">
        <f t="shared" si="4"/>
        <v>19</v>
      </c>
      <c r="L25" s="2">
        <v>10.32</v>
      </c>
      <c r="M25" s="2">
        <f t="shared" si="5"/>
        <v>12</v>
      </c>
      <c r="N25" s="2">
        <v>97.050000000000011</v>
      </c>
      <c r="O25" s="2">
        <f t="shared" si="6"/>
        <v>19</v>
      </c>
      <c r="P25" s="1">
        <f t="shared" si="12"/>
        <v>82</v>
      </c>
      <c r="Q25" s="1">
        <f t="shared" si="7"/>
        <v>18</v>
      </c>
      <c r="R25" s="1"/>
      <c r="T25">
        <v>240</v>
      </c>
      <c r="U25">
        <v>57.05</v>
      </c>
      <c r="V25">
        <f t="shared" si="8"/>
        <v>297.05</v>
      </c>
      <c r="W25">
        <f t="shared" si="11"/>
        <v>200</v>
      </c>
      <c r="X25">
        <f t="shared" si="9"/>
        <v>97.050000000000011</v>
      </c>
      <c r="Z25" s="2">
        <f t="shared" si="10"/>
        <v>63</v>
      </c>
      <c r="AA25" s="1">
        <f t="shared" si="1"/>
        <v>18</v>
      </c>
    </row>
    <row r="26" spans="1:27" hidden="1" x14ac:dyDescent="0.25">
      <c r="A26" s="2">
        <v>113</v>
      </c>
      <c r="B26" s="2" t="s">
        <v>128</v>
      </c>
      <c r="C26" s="2">
        <v>2013</v>
      </c>
      <c r="D26" s="4" t="s">
        <v>147</v>
      </c>
      <c r="E26" s="2" t="s">
        <v>25</v>
      </c>
      <c r="F26" s="8">
        <v>9.02</v>
      </c>
      <c r="G26" s="2">
        <f t="shared" si="2"/>
        <v>16</v>
      </c>
      <c r="H26" s="8">
        <v>11.6</v>
      </c>
      <c r="I26" s="2">
        <f t="shared" si="3"/>
        <v>16</v>
      </c>
      <c r="J26" s="8">
        <v>2.77</v>
      </c>
      <c r="K26" s="2">
        <f t="shared" si="4"/>
        <v>20</v>
      </c>
      <c r="L26" s="2">
        <v>12.82</v>
      </c>
      <c r="M26" s="2">
        <f t="shared" si="5"/>
        <v>25</v>
      </c>
      <c r="N26" s="2">
        <v>104.13</v>
      </c>
      <c r="O26" s="2">
        <f t="shared" si="6"/>
        <v>22</v>
      </c>
      <c r="P26" s="1">
        <f t="shared" ref="P26:P30" si="13">G26+I26+K26+M26+O26</f>
        <v>99</v>
      </c>
      <c r="Q26" s="1">
        <f t="shared" si="7"/>
        <v>21</v>
      </c>
      <c r="R26" s="1"/>
      <c r="T26">
        <v>300</v>
      </c>
      <c r="U26">
        <v>14.13</v>
      </c>
      <c r="V26">
        <f t="shared" si="8"/>
        <v>314.13</v>
      </c>
      <c r="W26">
        <f t="shared" si="11"/>
        <v>210</v>
      </c>
      <c r="X26">
        <f t="shared" si="9"/>
        <v>104.13</v>
      </c>
      <c r="Z26" s="2">
        <f t="shared" si="10"/>
        <v>77</v>
      </c>
      <c r="AA26" s="1">
        <f t="shared" si="1"/>
        <v>23</v>
      </c>
    </row>
    <row r="27" spans="1:27" hidden="1" x14ac:dyDescent="0.25">
      <c r="A27" s="2">
        <v>114</v>
      </c>
      <c r="B27" s="2"/>
      <c r="C27" s="2"/>
      <c r="D27" s="4"/>
      <c r="E27" s="2"/>
      <c r="F27" s="8"/>
      <c r="G27" s="2"/>
      <c r="H27" s="8"/>
      <c r="I27" s="2"/>
      <c r="J27" s="8"/>
      <c r="K27" s="2"/>
      <c r="L27" s="2"/>
      <c r="M27" s="2"/>
      <c r="N27" s="2"/>
      <c r="O27" s="2"/>
      <c r="P27" s="1"/>
      <c r="Q27" s="1"/>
      <c r="R27" s="1"/>
      <c r="V27">
        <f t="shared" si="8"/>
        <v>0</v>
      </c>
      <c r="W27">
        <v>210</v>
      </c>
      <c r="X27">
        <f t="shared" si="9"/>
        <v>-210</v>
      </c>
      <c r="Z27" s="2">
        <f t="shared" si="10"/>
        <v>0</v>
      </c>
      <c r="AA27" s="1">
        <f t="shared" si="1"/>
        <v>1</v>
      </c>
    </row>
    <row r="28" spans="1:27" hidden="1" x14ac:dyDescent="0.25">
      <c r="A28" s="2">
        <v>115</v>
      </c>
      <c r="B28" s="2" t="s">
        <v>129</v>
      </c>
      <c r="C28" s="2">
        <v>2014</v>
      </c>
      <c r="D28" s="4" t="s">
        <v>147</v>
      </c>
      <c r="E28" s="2" t="s">
        <v>25</v>
      </c>
      <c r="F28" s="8">
        <v>10</v>
      </c>
      <c r="G28" s="2">
        <f t="shared" si="2"/>
        <v>23</v>
      </c>
      <c r="H28" s="8">
        <v>8.56</v>
      </c>
      <c r="I28" s="2">
        <f t="shared" si="3"/>
        <v>24</v>
      </c>
      <c r="J28" s="8">
        <v>1.88</v>
      </c>
      <c r="K28" s="2">
        <f t="shared" si="4"/>
        <v>25</v>
      </c>
      <c r="L28" s="2">
        <v>12.51</v>
      </c>
      <c r="M28" s="2">
        <f t="shared" si="5"/>
        <v>24</v>
      </c>
      <c r="N28" s="2">
        <v>113.59000000000003</v>
      </c>
      <c r="O28" s="2">
        <f t="shared" si="6"/>
        <v>24</v>
      </c>
      <c r="P28" s="1">
        <f t="shared" si="13"/>
        <v>120</v>
      </c>
      <c r="Q28" s="1">
        <f t="shared" si="7"/>
        <v>25</v>
      </c>
      <c r="R28" s="1"/>
      <c r="T28">
        <v>300</v>
      </c>
      <c r="U28">
        <v>33.590000000000003</v>
      </c>
      <c r="V28">
        <f t="shared" si="8"/>
        <v>333.59000000000003</v>
      </c>
      <c r="W28">
        <f t="shared" si="11"/>
        <v>220</v>
      </c>
      <c r="X28">
        <f t="shared" si="9"/>
        <v>113.59000000000003</v>
      </c>
      <c r="Z28" s="2">
        <f t="shared" si="10"/>
        <v>96</v>
      </c>
      <c r="AA28" s="1">
        <f t="shared" si="1"/>
        <v>27</v>
      </c>
    </row>
    <row r="29" spans="1:27" ht="18" hidden="1" customHeight="1" x14ac:dyDescent="0.25">
      <c r="A29" s="2">
        <v>116</v>
      </c>
      <c r="B29" s="2" t="s">
        <v>130</v>
      </c>
      <c r="C29" s="2">
        <v>2013</v>
      </c>
      <c r="D29" s="4" t="s">
        <v>148</v>
      </c>
      <c r="E29" s="2" t="s">
        <v>25</v>
      </c>
      <c r="F29" s="8">
        <v>8.69</v>
      </c>
      <c r="G29" s="2">
        <f t="shared" si="2"/>
        <v>12</v>
      </c>
      <c r="H29" s="8">
        <v>19.77</v>
      </c>
      <c r="I29" s="2">
        <f t="shared" si="3"/>
        <v>6</v>
      </c>
      <c r="J29" s="8">
        <v>3.05</v>
      </c>
      <c r="K29" s="2">
        <f t="shared" si="4"/>
        <v>11</v>
      </c>
      <c r="L29" s="2">
        <v>9.94</v>
      </c>
      <c r="M29" s="2">
        <f t="shared" si="5"/>
        <v>9</v>
      </c>
      <c r="N29" s="2">
        <v>89.579999999999984</v>
      </c>
      <c r="O29" s="2">
        <f t="shared" si="6"/>
        <v>13</v>
      </c>
      <c r="P29" s="1">
        <f t="shared" si="13"/>
        <v>51</v>
      </c>
      <c r="Q29" s="1">
        <f t="shared" si="7"/>
        <v>10</v>
      </c>
      <c r="R29" s="1"/>
      <c r="T29">
        <v>300</v>
      </c>
      <c r="U29">
        <v>19.579999999999998</v>
      </c>
      <c r="V29">
        <f t="shared" si="8"/>
        <v>319.58</v>
      </c>
      <c r="W29">
        <f t="shared" si="11"/>
        <v>230</v>
      </c>
      <c r="X29">
        <f t="shared" si="9"/>
        <v>89.579999999999984</v>
      </c>
      <c r="Z29" s="2">
        <f t="shared" si="10"/>
        <v>38</v>
      </c>
      <c r="AA29" s="1">
        <f t="shared" si="1"/>
        <v>12</v>
      </c>
    </row>
    <row r="30" spans="1:27" ht="18" hidden="1" customHeight="1" x14ac:dyDescent="0.25">
      <c r="A30" s="2">
        <v>117</v>
      </c>
      <c r="B30" s="2" t="s">
        <v>149</v>
      </c>
      <c r="C30" s="2">
        <v>2014</v>
      </c>
      <c r="D30" s="4" t="s">
        <v>148</v>
      </c>
      <c r="E30" s="2" t="s">
        <v>25</v>
      </c>
      <c r="F30" s="8">
        <v>10.51</v>
      </c>
      <c r="G30" s="2">
        <f t="shared" si="2"/>
        <v>24</v>
      </c>
      <c r="H30" s="8">
        <v>11.6</v>
      </c>
      <c r="I30" s="2">
        <f t="shared" si="3"/>
        <v>16</v>
      </c>
      <c r="J30" s="8">
        <v>2.41</v>
      </c>
      <c r="K30" s="2">
        <f t="shared" si="4"/>
        <v>23</v>
      </c>
      <c r="L30" s="2">
        <v>12.37</v>
      </c>
      <c r="M30" s="2">
        <f t="shared" si="5"/>
        <v>23</v>
      </c>
      <c r="N30" s="2">
        <v>117.18</v>
      </c>
      <c r="O30" s="2">
        <f t="shared" si="6"/>
        <v>25</v>
      </c>
      <c r="P30" s="1">
        <f t="shared" si="13"/>
        <v>111</v>
      </c>
      <c r="Q30" s="1">
        <f t="shared" si="7"/>
        <v>23</v>
      </c>
      <c r="R30" s="1"/>
      <c r="T30">
        <v>300</v>
      </c>
      <c r="U30">
        <v>57.18</v>
      </c>
      <c r="V30">
        <f t="shared" si="8"/>
        <v>357.18</v>
      </c>
      <c r="W30">
        <f t="shared" si="11"/>
        <v>240</v>
      </c>
      <c r="X30">
        <f t="shared" si="9"/>
        <v>117.18</v>
      </c>
      <c r="Z30" s="2">
        <f t="shared" si="10"/>
        <v>86</v>
      </c>
      <c r="AA30" s="1">
        <f>RANK(Z30,$Z$4:$Z$30,1)</f>
        <v>25</v>
      </c>
    </row>
    <row r="33" spans="1:18" x14ac:dyDescent="0.25">
      <c r="A33" s="3" t="s">
        <v>0</v>
      </c>
      <c r="B33" s="3" t="s">
        <v>1</v>
      </c>
      <c r="C33" s="3" t="s">
        <v>2</v>
      </c>
      <c r="D33" s="3" t="s">
        <v>12</v>
      </c>
      <c r="E33" s="3" t="s">
        <v>3</v>
      </c>
      <c r="F33" s="25" t="s">
        <v>5</v>
      </c>
      <c r="G33" s="25"/>
      <c r="H33" s="25" t="s">
        <v>6</v>
      </c>
      <c r="I33" s="25"/>
      <c r="J33" s="25" t="s">
        <v>7</v>
      </c>
      <c r="K33" s="25"/>
      <c r="L33" s="25" t="s">
        <v>8</v>
      </c>
      <c r="M33" s="25"/>
      <c r="N33" s="25" t="s">
        <v>24</v>
      </c>
      <c r="O33" s="25"/>
      <c r="P33" s="3" t="s">
        <v>10</v>
      </c>
      <c r="Q33" s="3" t="s">
        <v>11</v>
      </c>
      <c r="R33" s="3" t="s">
        <v>21</v>
      </c>
    </row>
    <row r="34" spans="1:18" x14ac:dyDescent="0.25">
      <c r="A34" s="2">
        <v>99</v>
      </c>
      <c r="B34" s="2" t="s">
        <v>105</v>
      </c>
      <c r="C34" s="2">
        <v>2013</v>
      </c>
      <c r="D34" s="4" t="s">
        <v>147</v>
      </c>
      <c r="E34" s="2" t="s">
        <v>106</v>
      </c>
      <c r="F34" s="8">
        <v>8.3800000000000008</v>
      </c>
      <c r="G34" s="2">
        <v>4</v>
      </c>
      <c r="H34" s="8">
        <v>17.231999999999999</v>
      </c>
      <c r="I34" s="2">
        <v>9</v>
      </c>
      <c r="J34" s="8">
        <v>3.42</v>
      </c>
      <c r="K34" s="2">
        <v>4</v>
      </c>
      <c r="L34" s="2">
        <v>9.26</v>
      </c>
      <c r="M34" s="2">
        <v>1</v>
      </c>
      <c r="N34" s="2">
        <v>85.47</v>
      </c>
      <c r="O34" s="2">
        <v>4</v>
      </c>
      <c r="P34" s="1">
        <v>22</v>
      </c>
      <c r="Q34" s="1">
        <v>1</v>
      </c>
      <c r="R34" s="1">
        <v>1</v>
      </c>
    </row>
    <row r="35" spans="1:18" x14ac:dyDescent="0.25">
      <c r="A35" s="2">
        <v>93</v>
      </c>
      <c r="B35" s="2" t="s">
        <v>102</v>
      </c>
      <c r="C35" s="2">
        <v>2013</v>
      </c>
      <c r="D35" s="4" t="s">
        <v>147</v>
      </c>
      <c r="E35" s="2" t="s">
        <v>34</v>
      </c>
      <c r="F35" s="8">
        <v>8.6300000000000008</v>
      </c>
      <c r="G35" s="2">
        <v>10</v>
      </c>
      <c r="H35" s="8">
        <v>26.02</v>
      </c>
      <c r="I35" s="2">
        <v>2</v>
      </c>
      <c r="J35" s="8">
        <v>3.87</v>
      </c>
      <c r="K35" s="2">
        <v>1</v>
      </c>
      <c r="L35" s="2">
        <v>9.8800000000000008</v>
      </c>
      <c r="M35" s="2">
        <v>8</v>
      </c>
      <c r="N35" s="2">
        <v>87.460000000000008</v>
      </c>
      <c r="O35" s="2">
        <v>7</v>
      </c>
      <c r="P35" s="1">
        <v>28</v>
      </c>
      <c r="Q35" s="1">
        <v>4</v>
      </c>
      <c r="R35" s="1">
        <f>R34+1</f>
        <v>2</v>
      </c>
    </row>
    <row r="36" spans="1:18" x14ac:dyDescent="0.25">
      <c r="A36" s="2">
        <v>107</v>
      </c>
      <c r="B36" s="2" t="s">
        <v>113</v>
      </c>
      <c r="C36" s="2">
        <v>2014</v>
      </c>
      <c r="D36" s="4" t="s">
        <v>147</v>
      </c>
      <c r="E36" s="2" t="s">
        <v>25</v>
      </c>
      <c r="F36" s="8">
        <v>8.26</v>
      </c>
      <c r="G36" s="2">
        <v>2</v>
      </c>
      <c r="H36" s="8">
        <v>14.48</v>
      </c>
      <c r="I36" s="2">
        <v>13</v>
      </c>
      <c r="J36" s="8">
        <v>3.6</v>
      </c>
      <c r="K36" s="2">
        <v>2</v>
      </c>
      <c r="L36" s="2">
        <v>9.6199999999999992</v>
      </c>
      <c r="M36" s="2">
        <v>4</v>
      </c>
      <c r="N36" s="2">
        <v>88.509999999999991</v>
      </c>
      <c r="O36" s="2">
        <v>11</v>
      </c>
      <c r="P36" s="1">
        <v>32</v>
      </c>
      <c r="Q36" s="1">
        <v>6</v>
      </c>
      <c r="R36" s="1">
        <f t="shared" ref="R36:R43" si="14">R35+1</f>
        <v>3</v>
      </c>
    </row>
    <row r="37" spans="1:18" x14ac:dyDescent="0.25">
      <c r="A37" s="2">
        <v>104</v>
      </c>
      <c r="B37" s="2" t="s">
        <v>110</v>
      </c>
      <c r="C37" s="2">
        <v>2014</v>
      </c>
      <c r="D37" s="4" t="s">
        <v>147</v>
      </c>
      <c r="E37" s="2" t="s">
        <v>25</v>
      </c>
      <c r="F37" s="8">
        <v>8.14</v>
      </c>
      <c r="G37" s="2">
        <v>1</v>
      </c>
      <c r="H37" s="8">
        <v>14.83</v>
      </c>
      <c r="I37" s="2">
        <v>12</v>
      </c>
      <c r="J37" s="8">
        <v>2.97</v>
      </c>
      <c r="K37" s="2">
        <v>15</v>
      </c>
      <c r="L37" s="2">
        <v>9.6199999999999992</v>
      </c>
      <c r="M37" s="2">
        <v>4</v>
      </c>
      <c r="N37" s="2">
        <v>81.62</v>
      </c>
      <c r="O37" s="2">
        <v>2</v>
      </c>
      <c r="P37" s="1">
        <v>34</v>
      </c>
      <c r="Q37" s="1">
        <v>7</v>
      </c>
      <c r="R37" s="1">
        <f t="shared" si="14"/>
        <v>4</v>
      </c>
    </row>
    <row r="38" spans="1:18" x14ac:dyDescent="0.25">
      <c r="A38" s="2">
        <v>106</v>
      </c>
      <c r="B38" s="2" t="s">
        <v>112</v>
      </c>
      <c r="C38" s="2">
        <v>2014</v>
      </c>
      <c r="D38" s="4" t="s">
        <v>147</v>
      </c>
      <c r="E38" s="2" t="s">
        <v>25</v>
      </c>
      <c r="F38" s="8">
        <v>8.48</v>
      </c>
      <c r="G38" s="2">
        <v>6</v>
      </c>
      <c r="H38" s="8">
        <v>22.07</v>
      </c>
      <c r="I38" s="2">
        <v>5</v>
      </c>
      <c r="J38" s="8">
        <v>3.31</v>
      </c>
      <c r="K38" s="2">
        <v>7</v>
      </c>
      <c r="L38" s="2">
        <v>10.63</v>
      </c>
      <c r="M38" s="2">
        <v>16</v>
      </c>
      <c r="N38" s="2">
        <v>87.079999999999984</v>
      </c>
      <c r="O38" s="2">
        <v>5</v>
      </c>
      <c r="P38" s="1">
        <v>39</v>
      </c>
      <c r="Q38" s="1">
        <v>8</v>
      </c>
      <c r="R38" s="1">
        <f t="shared" si="14"/>
        <v>5</v>
      </c>
    </row>
    <row r="39" spans="1:18" x14ac:dyDescent="0.25">
      <c r="A39" s="2">
        <v>110</v>
      </c>
      <c r="B39" s="2" t="s">
        <v>117</v>
      </c>
      <c r="C39" s="2">
        <v>2013</v>
      </c>
      <c r="D39" s="4" t="s">
        <v>147</v>
      </c>
      <c r="E39" s="2" t="s">
        <v>118</v>
      </c>
      <c r="F39" s="8">
        <v>8.5</v>
      </c>
      <c r="G39" s="2">
        <v>8</v>
      </c>
      <c r="H39" s="8">
        <v>31.15</v>
      </c>
      <c r="I39" s="2">
        <v>1</v>
      </c>
      <c r="J39" s="8">
        <v>3.07</v>
      </c>
      <c r="K39" s="2">
        <v>10</v>
      </c>
      <c r="L39" s="2">
        <v>10.25</v>
      </c>
      <c r="M39" s="2">
        <v>11</v>
      </c>
      <c r="N39" s="2">
        <v>88.160000000000025</v>
      </c>
      <c r="O39" s="2">
        <v>10</v>
      </c>
      <c r="P39" s="1">
        <v>40</v>
      </c>
      <c r="Q39" s="1">
        <v>9</v>
      </c>
      <c r="R39" s="1">
        <f t="shared" si="14"/>
        <v>6</v>
      </c>
    </row>
    <row r="40" spans="1:18" x14ac:dyDescent="0.25">
      <c r="A40" s="2">
        <v>108</v>
      </c>
      <c r="B40" s="2" t="s">
        <v>114</v>
      </c>
      <c r="C40" s="2">
        <v>2013</v>
      </c>
      <c r="D40" s="4" t="s">
        <v>147</v>
      </c>
      <c r="E40" s="2" t="s">
        <v>25</v>
      </c>
      <c r="F40" s="8">
        <v>8.57</v>
      </c>
      <c r="G40" s="2">
        <v>9</v>
      </c>
      <c r="H40" s="8">
        <v>12.6</v>
      </c>
      <c r="I40" s="2">
        <v>15</v>
      </c>
      <c r="J40" s="8">
        <v>2.97</v>
      </c>
      <c r="K40" s="2">
        <v>15</v>
      </c>
      <c r="L40" s="2">
        <v>11.13</v>
      </c>
      <c r="M40" s="2">
        <v>19</v>
      </c>
      <c r="N40" s="2">
        <v>91.710000000000008</v>
      </c>
      <c r="O40" s="2">
        <v>16</v>
      </c>
      <c r="P40" s="1">
        <v>74</v>
      </c>
      <c r="Q40" s="1">
        <v>14</v>
      </c>
      <c r="R40" s="1">
        <f t="shared" si="14"/>
        <v>7</v>
      </c>
    </row>
    <row r="41" spans="1:18" x14ac:dyDescent="0.25">
      <c r="A41" s="2">
        <v>109</v>
      </c>
      <c r="B41" s="2" t="s">
        <v>115</v>
      </c>
      <c r="C41" s="2">
        <v>2014</v>
      </c>
      <c r="D41" s="4" t="s">
        <v>147</v>
      </c>
      <c r="E41" s="2" t="s">
        <v>116</v>
      </c>
      <c r="F41" s="8">
        <v>9.4499999999999993</v>
      </c>
      <c r="G41" s="2">
        <v>21</v>
      </c>
      <c r="H41" s="8">
        <v>22.88</v>
      </c>
      <c r="I41" s="2">
        <v>4</v>
      </c>
      <c r="J41" s="8">
        <v>2.95</v>
      </c>
      <c r="K41" s="2">
        <v>17</v>
      </c>
      <c r="L41" s="2">
        <v>11.15</v>
      </c>
      <c r="M41" s="2">
        <v>20</v>
      </c>
      <c r="N41" s="2">
        <v>96.779999999999973</v>
      </c>
      <c r="O41" s="2">
        <v>18</v>
      </c>
      <c r="P41" s="1">
        <v>80</v>
      </c>
      <c r="Q41" s="1">
        <v>16</v>
      </c>
      <c r="R41" s="1">
        <f t="shared" si="14"/>
        <v>8</v>
      </c>
    </row>
    <row r="42" spans="1:18" x14ac:dyDescent="0.25">
      <c r="A42" s="2">
        <v>113</v>
      </c>
      <c r="B42" s="2" t="s">
        <v>128</v>
      </c>
      <c r="C42" s="2">
        <v>2013</v>
      </c>
      <c r="D42" s="4" t="s">
        <v>147</v>
      </c>
      <c r="E42" s="2" t="s">
        <v>25</v>
      </c>
      <c r="F42" s="8">
        <v>9.02</v>
      </c>
      <c r="G42" s="2">
        <v>16</v>
      </c>
      <c r="H42" s="8">
        <v>11.6</v>
      </c>
      <c r="I42" s="2">
        <v>16</v>
      </c>
      <c r="J42" s="8">
        <v>2.77</v>
      </c>
      <c r="K42" s="2">
        <v>20</v>
      </c>
      <c r="L42" s="2">
        <v>12.82</v>
      </c>
      <c r="M42" s="2">
        <v>25</v>
      </c>
      <c r="N42" s="2">
        <v>104.13</v>
      </c>
      <c r="O42" s="2">
        <v>22</v>
      </c>
      <c r="P42" s="1">
        <v>99</v>
      </c>
      <c r="Q42" s="1">
        <v>21</v>
      </c>
      <c r="R42" s="1">
        <f t="shared" si="14"/>
        <v>9</v>
      </c>
    </row>
    <row r="43" spans="1:18" x14ac:dyDescent="0.25">
      <c r="A43" s="2">
        <v>115</v>
      </c>
      <c r="B43" s="2" t="s">
        <v>129</v>
      </c>
      <c r="C43" s="2">
        <v>2014</v>
      </c>
      <c r="D43" s="4" t="s">
        <v>147</v>
      </c>
      <c r="E43" s="2" t="s">
        <v>25</v>
      </c>
      <c r="F43" s="8">
        <v>10</v>
      </c>
      <c r="G43" s="2">
        <v>23</v>
      </c>
      <c r="H43" s="8">
        <v>8.56</v>
      </c>
      <c r="I43" s="2">
        <v>24</v>
      </c>
      <c r="J43" s="8">
        <v>1.88</v>
      </c>
      <c r="K43" s="2">
        <v>25</v>
      </c>
      <c r="L43" s="2">
        <v>12.51</v>
      </c>
      <c r="M43" s="2">
        <v>24</v>
      </c>
      <c r="N43" s="2">
        <v>113.59000000000003</v>
      </c>
      <c r="O43" s="2">
        <v>24</v>
      </c>
      <c r="P43" s="1">
        <v>120</v>
      </c>
      <c r="Q43" s="1">
        <v>25</v>
      </c>
      <c r="R43" s="1">
        <f t="shared" si="14"/>
        <v>10</v>
      </c>
    </row>
    <row r="46" spans="1:18" x14ac:dyDescent="0.25">
      <c r="A46" s="3" t="s">
        <v>0</v>
      </c>
      <c r="B46" s="3" t="s">
        <v>1</v>
      </c>
      <c r="C46" s="3" t="s">
        <v>2</v>
      </c>
      <c r="D46" s="3" t="s">
        <v>12</v>
      </c>
      <c r="E46" s="3" t="s">
        <v>3</v>
      </c>
      <c r="F46" s="25" t="s">
        <v>5</v>
      </c>
      <c r="G46" s="25"/>
      <c r="H46" s="25" t="s">
        <v>6</v>
      </c>
      <c r="I46" s="25"/>
      <c r="J46" s="25" t="s">
        <v>7</v>
      </c>
      <c r="K46" s="25"/>
      <c r="L46" s="25" t="s">
        <v>8</v>
      </c>
      <c r="M46" s="25"/>
      <c r="N46" s="25" t="s">
        <v>24</v>
      </c>
      <c r="O46" s="25"/>
      <c r="P46" s="3" t="s">
        <v>10</v>
      </c>
      <c r="Q46" s="3" t="s">
        <v>11</v>
      </c>
      <c r="R46" s="3" t="s">
        <v>21</v>
      </c>
    </row>
    <row r="47" spans="1:18" x14ac:dyDescent="0.25">
      <c r="A47" s="2">
        <v>96</v>
      </c>
      <c r="B47" s="2" t="s">
        <v>154</v>
      </c>
      <c r="C47" s="2">
        <v>2013</v>
      </c>
      <c r="D47" s="4" t="s">
        <v>148</v>
      </c>
      <c r="E47" s="2" t="s">
        <v>35</v>
      </c>
      <c r="F47" s="8">
        <v>8.44</v>
      </c>
      <c r="G47" s="2">
        <v>5</v>
      </c>
      <c r="H47" s="8">
        <v>23.54</v>
      </c>
      <c r="I47" s="2">
        <v>3</v>
      </c>
      <c r="J47" s="8">
        <v>3.34</v>
      </c>
      <c r="K47" s="2">
        <v>6</v>
      </c>
      <c r="L47" s="2">
        <v>9.44</v>
      </c>
      <c r="M47" s="2">
        <v>2</v>
      </c>
      <c r="N47" s="2">
        <v>87.289999999999992</v>
      </c>
      <c r="O47" s="2">
        <v>6</v>
      </c>
      <c r="P47" s="1">
        <v>22</v>
      </c>
      <c r="Q47" s="1">
        <v>1</v>
      </c>
      <c r="R47" s="1">
        <f>1</f>
        <v>1</v>
      </c>
    </row>
    <row r="48" spans="1:18" x14ac:dyDescent="0.25">
      <c r="A48" s="2">
        <v>111</v>
      </c>
      <c r="B48" s="2" t="s">
        <v>119</v>
      </c>
      <c r="C48" s="2">
        <v>2014</v>
      </c>
      <c r="D48" s="4" t="s">
        <v>148</v>
      </c>
      <c r="E48" s="2" t="s">
        <v>50</v>
      </c>
      <c r="F48" s="8">
        <v>8.3699999999999992</v>
      </c>
      <c r="G48" s="2">
        <v>3</v>
      </c>
      <c r="H48" s="8">
        <v>15.74</v>
      </c>
      <c r="I48" s="2">
        <v>11</v>
      </c>
      <c r="J48" s="8">
        <v>3.42</v>
      </c>
      <c r="K48" s="2">
        <v>4</v>
      </c>
      <c r="L48" s="2">
        <v>9.6199999999999992</v>
      </c>
      <c r="M48" s="2">
        <v>4</v>
      </c>
      <c r="N48" s="2">
        <v>81.170000000000016</v>
      </c>
      <c r="O48" s="2">
        <v>1</v>
      </c>
      <c r="P48" s="1">
        <v>23</v>
      </c>
      <c r="Q48" s="1">
        <v>3</v>
      </c>
      <c r="R48" s="1">
        <f>R47+1</f>
        <v>2</v>
      </c>
    </row>
    <row r="49" spans="1:18" x14ac:dyDescent="0.25">
      <c r="A49" s="2">
        <v>98</v>
      </c>
      <c r="B49" s="2" t="s">
        <v>104</v>
      </c>
      <c r="C49" s="2">
        <v>2014</v>
      </c>
      <c r="D49" s="4" t="s">
        <v>148</v>
      </c>
      <c r="E49" s="2" t="s">
        <v>25</v>
      </c>
      <c r="F49" s="8">
        <v>8.49</v>
      </c>
      <c r="G49" s="2">
        <v>7</v>
      </c>
      <c r="H49" s="8">
        <v>15.94</v>
      </c>
      <c r="I49" s="2">
        <v>10</v>
      </c>
      <c r="J49" s="8">
        <v>3.52</v>
      </c>
      <c r="K49" s="2">
        <v>3</v>
      </c>
      <c r="L49" s="2">
        <v>9.82</v>
      </c>
      <c r="M49" s="2">
        <v>7</v>
      </c>
      <c r="N49" s="2">
        <v>82.949999999999989</v>
      </c>
      <c r="O49" s="2">
        <v>3</v>
      </c>
      <c r="P49" s="1">
        <v>30</v>
      </c>
      <c r="Q49" s="1">
        <v>5</v>
      </c>
      <c r="R49" s="1">
        <f t="shared" ref="R49:R61" si="15">R48+1</f>
        <v>3</v>
      </c>
    </row>
    <row r="50" spans="1:18" x14ac:dyDescent="0.25">
      <c r="A50" s="2">
        <v>116</v>
      </c>
      <c r="B50" s="2" t="s">
        <v>130</v>
      </c>
      <c r="C50" s="2">
        <v>2013</v>
      </c>
      <c r="D50" s="4" t="s">
        <v>148</v>
      </c>
      <c r="E50" s="2" t="s">
        <v>25</v>
      </c>
      <c r="F50" s="8">
        <v>8.69</v>
      </c>
      <c r="G50" s="2">
        <v>12</v>
      </c>
      <c r="H50" s="8">
        <v>19.77</v>
      </c>
      <c r="I50" s="2">
        <v>6</v>
      </c>
      <c r="J50" s="8">
        <v>3.05</v>
      </c>
      <c r="K50" s="2">
        <v>11</v>
      </c>
      <c r="L50" s="2">
        <v>9.94</v>
      </c>
      <c r="M50" s="2">
        <v>9</v>
      </c>
      <c r="N50" s="2">
        <v>89.579999999999984</v>
      </c>
      <c r="O50" s="2">
        <v>13</v>
      </c>
      <c r="P50" s="1">
        <v>51</v>
      </c>
      <c r="Q50" s="1">
        <v>10</v>
      </c>
      <c r="R50" s="1">
        <f t="shared" si="15"/>
        <v>4</v>
      </c>
    </row>
    <row r="51" spans="1:18" x14ac:dyDescent="0.25">
      <c r="A51" s="2">
        <v>100</v>
      </c>
      <c r="B51" s="2" t="s">
        <v>107</v>
      </c>
      <c r="C51" s="2">
        <v>2013</v>
      </c>
      <c r="D51" s="4" t="s">
        <v>148</v>
      </c>
      <c r="E51" s="2" t="s">
        <v>25</v>
      </c>
      <c r="F51" s="8">
        <v>9.26</v>
      </c>
      <c r="G51" s="2">
        <v>20</v>
      </c>
      <c r="H51" s="8">
        <v>13.55</v>
      </c>
      <c r="I51" s="2">
        <v>14</v>
      </c>
      <c r="J51" s="8">
        <v>3.02</v>
      </c>
      <c r="K51" s="2">
        <v>13</v>
      </c>
      <c r="L51" s="2">
        <v>9.51</v>
      </c>
      <c r="M51" s="2">
        <v>3</v>
      </c>
      <c r="N51" s="2">
        <v>87.47999999999999</v>
      </c>
      <c r="O51" s="2">
        <v>8</v>
      </c>
      <c r="P51" s="1">
        <v>58</v>
      </c>
      <c r="Q51" s="1">
        <v>11</v>
      </c>
      <c r="R51" s="1">
        <f t="shared" si="15"/>
        <v>5</v>
      </c>
    </row>
    <row r="52" spans="1:18" x14ac:dyDescent="0.25">
      <c r="A52" s="2">
        <v>92</v>
      </c>
      <c r="B52" s="9" t="s">
        <v>101</v>
      </c>
      <c r="C52" s="2">
        <v>2014</v>
      </c>
      <c r="D52" s="4" t="s">
        <v>148</v>
      </c>
      <c r="E52" s="2" t="s">
        <v>25</v>
      </c>
      <c r="F52" s="8">
        <v>8.6300000000000008</v>
      </c>
      <c r="G52" s="2">
        <v>10</v>
      </c>
      <c r="H52" s="8">
        <v>7.67</v>
      </c>
      <c r="I52" s="2">
        <v>25</v>
      </c>
      <c r="J52" s="8">
        <v>3.21</v>
      </c>
      <c r="K52" s="2">
        <v>8</v>
      </c>
      <c r="L52" s="2">
        <v>10.130000000000001</v>
      </c>
      <c r="M52" s="2">
        <v>10</v>
      </c>
      <c r="N52" s="2">
        <v>88.57</v>
      </c>
      <c r="O52" s="2">
        <v>12</v>
      </c>
      <c r="P52" s="1">
        <v>65</v>
      </c>
      <c r="Q52" s="1">
        <v>12</v>
      </c>
      <c r="R52" s="1">
        <f t="shared" si="15"/>
        <v>6</v>
      </c>
    </row>
    <row r="53" spans="1:18" x14ac:dyDescent="0.25">
      <c r="A53" s="2">
        <v>95</v>
      </c>
      <c r="B53" s="2" t="s">
        <v>103</v>
      </c>
      <c r="C53" s="2">
        <v>2014</v>
      </c>
      <c r="D53" s="4" t="s">
        <v>148</v>
      </c>
      <c r="E53" s="2" t="s">
        <v>25</v>
      </c>
      <c r="F53" s="8">
        <v>9.23</v>
      </c>
      <c r="G53" s="2">
        <v>18</v>
      </c>
      <c r="H53" s="8">
        <v>19.3</v>
      </c>
      <c r="I53" s="2">
        <v>7</v>
      </c>
      <c r="J53" s="8">
        <v>2.94</v>
      </c>
      <c r="K53" s="2">
        <v>18</v>
      </c>
      <c r="L53" s="2">
        <v>10.42</v>
      </c>
      <c r="M53" s="2">
        <v>14</v>
      </c>
      <c r="N53" s="2">
        <v>87.96</v>
      </c>
      <c r="O53" s="2">
        <v>9</v>
      </c>
      <c r="P53" s="1">
        <v>66</v>
      </c>
      <c r="Q53" s="1">
        <v>13</v>
      </c>
      <c r="R53" s="1">
        <f t="shared" si="15"/>
        <v>7</v>
      </c>
    </row>
    <row r="54" spans="1:18" x14ac:dyDescent="0.25">
      <c r="A54" s="2">
        <v>91</v>
      </c>
      <c r="B54" s="2" t="s">
        <v>100</v>
      </c>
      <c r="C54" s="2">
        <v>2014</v>
      </c>
      <c r="D54" s="4" t="s">
        <v>148</v>
      </c>
      <c r="E54" s="2" t="s">
        <v>84</v>
      </c>
      <c r="F54" s="8">
        <v>9.15</v>
      </c>
      <c r="G54" s="2">
        <v>17</v>
      </c>
      <c r="H54" s="8">
        <v>10.17</v>
      </c>
      <c r="I54" s="2">
        <v>20</v>
      </c>
      <c r="J54" s="8">
        <v>3.15</v>
      </c>
      <c r="K54" s="2">
        <v>9</v>
      </c>
      <c r="L54" s="2">
        <v>10.83</v>
      </c>
      <c r="M54" s="2">
        <v>17</v>
      </c>
      <c r="N54" s="2">
        <v>91.25</v>
      </c>
      <c r="O54" s="2">
        <v>15</v>
      </c>
      <c r="P54" s="1">
        <v>78</v>
      </c>
      <c r="Q54" s="1">
        <v>15</v>
      </c>
      <c r="R54" s="1">
        <f t="shared" si="15"/>
        <v>8</v>
      </c>
    </row>
    <row r="55" spans="1:18" x14ac:dyDescent="0.25">
      <c r="A55" s="2">
        <v>105</v>
      </c>
      <c r="B55" s="2" t="s">
        <v>111</v>
      </c>
      <c r="C55" s="2">
        <v>2013</v>
      </c>
      <c r="D55" s="4" t="s">
        <v>148</v>
      </c>
      <c r="E55" s="2" t="s">
        <v>25</v>
      </c>
      <c r="F55" s="8">
        <v>8.9499999999999993</v>
      </c>
      <c r="G55" s="2">
        <v>15</v>
      </c>
      <c r="H55" s="8">
        <v>10.27</v>
      </c>
      <c r="I55" s="2">
        <v>19</v>
      </c>
      <c r="J55" s="8">
        <v>3.01</v>
      </c>
      <c r="K55" s="2">
        <v>14</v>
      </c>
      <c r="L55" s="2">
        <v>10.53</v>
      </c>
      <c r="M55" s="2">
        <v>15</v>
      </c>
      <c r="N55" s="2">
        <v>94.82</v>
      </c>
      <c r="O55" s="2">
        <v>17</v>
      </c>
      <c r="P55" s="1">
        <v>80</v>
      </c>
      <c r="Q55" s="1">
        <v>16</v>
      </c>
      <c r="R55" s="1">
        <f t="shared" si="15"/>
        <v>9</v>
      </c>
    </row>
    <row r="56" spans="1:18" x14ac:dyDescent="0.25">
      <c r="A56" s="2">
        <v>112</v>
      </c>
      <c r="B56" s="2" t="s">
        <v>46</v>
      </c>
      <c r="C56" s="2">
        <v>2014</v>
      </c>
      <c r="D56" s="4" t="s">
        <v>148</v>
      </c>
      <c r="E56" s="2" t="s">
        <v>25</v>
      </c>
      <c r="F56" s="8">
        <v>8.8800000000000008</v>
      </c>
      <c r="G56" s="2">
        <v>14</v>
      </c>
      <c r="H56" s="8">
        <v>10.88</v>
      </c>
      <c r="I56" s="2">
        <v>18</v>
      </c>
      <c r="J56" s="8">
        <v>2.82</v>
      </c>
      <c r="K56" s="2">
        <v>19</v>
      </c>
      <c r="L56" s="2">
        <v>10.32</v>
      </c>
      <c r="M56" s="2">
        <v>12</v>
      </c>
      <c r="N56" s="2">
        <v>97.050000000000011</v>
      </c>
      <c r="O56" s="2">
        <v>19</v>
      </c>
      <c r="P56" s="1">
        <v>82</v>
      </c>
      <c r="Q56" s="1">
        <v>18</v>
      </c>
      <c r="R56" s="1">
        <f t="shared" si="15"/>
        <v>10</v>
      </c>
    </row>
    <row r="57" spans="1:18" x14ac:dyDescent="0.25">
      <c r="A57" s="2">
        <v>94</v>
      </c>
      <c r="B57" s="2" t="s">
        <v>30</v>
      </c>
      <c r="C57" s="2">
        <v>2014</v>
      </c>
      <c r="D57" s="4" t="s">
        <v>148</v>
      </c>
      <c r="E57" s="2" t="s">
        <v>25</v>
      </c>
      <c r="F57" s="8">
        <v>8.7100000000000009</v>
      </c>
      <c r="G57" s="2">
        <v>13</v>
      </c>
      <c r="H57" s="8">
        <v>10.1</v>
      </c>
      <c r="I57" s="2">
        <v>21</v>
      </c>
      <c r="J57" s="8">
        <v>2.7</v>
      </c>
      <c r="K57" s="2">
        <v>21</v>
      </c>
      <c r="L57" s="2">
        <v>10.39</v>
      </c>
      <c r="M57" s="2">
        <v>13</v>
      </c>
      <c r="N57" s="2">
        <v>90.46</v>
      </c>
      <c r="O57" s="2">
        <v>14</v>
      </c>
      <c r="P57" s="1">
        <v>82</v>
      </c>
      <c r="Q57" s="1">
        <v>18</v>
      </c>
      <c r="R57" s="1">
        <f t="shared" si="15"/>
        <v>11</v>
      </c>
    </row>
    <row r="58" spans="1:18" x14ac:dyDescent="0.25">
      <c r="A58" s="2">
        <v>102</v>
      </c>
      <c r="B58" s="2" t="s">
        <v>109</v>
      </c>
      <c r="C58" s="2">
        <v>2013</v>
      </c>
      <c r="D58" s="4" t="s">
        <v>148</v>
      </c>
      <c r="E58" s="2" t="s">
        <v>88</v>
      </c>
      <c r="F58" s="8">
        <v>9.25</v>
      </c>
      <c r="G58" s="2">
        <v>19</v>
      </c>
      <c r="H58" s="8">
        <v>17.5</v>
      </c>
      <c r="I58" s="2">
        <v>8</v>
      </c>
      <c r="J58" s="8">
        <v>2.4500000000000002</v>
      </c>
      <c r="K58" s="2">
        <v>22</v>
      </c>
      <c r="L58" s="2">
        <v>10.87</v>
      </c>
      <c r="M58" s="2">
        <v>18</v>
      </c>
      <c r="N58" s="2">
        <v>100.75</v>
      </c>
      <c r="O58" s="2">
        <v>21</v>
      </c>
      <c r="P58" s="1">
        <v>88</v>
      </c>
      <c r="Q58" s="1">
        <v>20</v>
      </c>
      <c r="R58" s="1">
        <f t="shared" si="15"/>
        <v>12</v>
      </c>
    </row>
    <row r="59" spans="1:18" x14ac:dyDescent="0.25">
      <c r="A59" s="2">
        <v>97</v>
      </c>
      <c r="B59" s="2" t="s">
        <v>49</v>
      </c>
      <c r="C59" s="2">
        <v>2014</v>
      </c>
      <c r="D59" s="4" t="s">
        <v>148</v>
      </c>
      <c r="E59" s="2" t="s">
        <v>25</v>
      </c>
      <c r="F59" s="8">
        <v>10.68</v>
      </c>
      <c r="G59" s="2">
        <v>25</v>
      </c>
      <c r="H59" s="8">
        <v>10</v>
      </c>
      <c r="I59" s="2">
        <v>23</v>
      </c>
      <c r="J59" s="8">
        <v>3.05</v>
      </c>
      <c r="K59" s="2">
        <v>11</v>
      </c>
      <c r="L59" s="2">
        <v>12.14</v>
      </c>
      <c r="M59" s="2">
        <v>22</v>
      </c>
      <c r="N59" s="2">
        <v>98.139999999999986</v>
      </c>
      <c r="O59" s="2">
        <v>20</v>
      </c>
      <c r="P59" s="1">
        <v>101</v>
      </c>
      <c r="Q59" s="1">
        <v>22</v>
      </c>
      <c r="R59" s="1">
        <f t="shared" si="15"/>
        <v>13</v>
      </c>
    </row>
    <row r="60" spans="1:18" x14ac:dyDescent="0.25">
      <c r="A60" s="2">
        <v>101</v>
      </c>
      <c r="B60" s="2" t="s">
        <v>108</v>
      </c>
      <c r="C60" s="2">
        <v>2013</v>
      </c>
      <c r="D60" s="4" t="s">
        <v>148</v>
      </c>
      <c r="E60" s="2" t="s">
        <v>25</v>
      </c>
      <c r="F60" s="8">
        <v>9.6</v>
      </c>
      <c r="G60" s="2">
        <v>22</v>
      </c>
      <c r="H60" s="8">
        <v>10.1</v>
      </c>
      <c r="I60" s="2">
        <v>21</v>
      </c>
      <c r="J60" s="8">
        <v>2.21</v>
      </c>
      <c r="K60" s="2">
        <v>24</v>
      </c>
      <c r="L60" s="2">
        <v>11.2</v>
      </c>
      <c r="M60" s="2">
        <v>21</v>
      </c>
      <c r="N60" s="2">
        <v>109.87</v>
      </c>
      <c r="O60" s="2">
        <v>23</v>
      </c>
      <c r="P60" s="1">
        <v>111</v>
      </c>
      <c r="Q60" s="1">
        <v>23</v>
      </c>
      <c r="R60" s="1">
        <f t="shared" si="15"/>
        <v>14</v>
      </c>
    </row>
    <row r="61" spans="1:18" x14ac:dyDescent="0.25">
      <c r="A61" s="2">
        <v>117</v>
      </c>
      <c r="B61" s="2" t="s">
        <v>149</v>
      </c>
      <c r="C61" s="2">
        <v>2014</v>
      </c>
      <c r="D61" s="4" t="s">
        <v>148</v>
      </c>
      <c r="E61" s="2" t="s">
        <v>25</v>
      </c>
      <c r="F61" s="8">
        <v>10.51</v>
      </c>
      <c r="G61" s="2">
        <v>24</v>
      </c>
      <c r="H61" s="8">
        <v>11.6</v>
      </c>
      <c r="I61" s="2">
        <v>16</v>
      </c>
      <c r="J61" s="8">
        <v>2.41</v>
      </c>
      <c r="K61" s="2">
        <v>23</v>
      </c>
      <c r="L61" s="2">
        <v>12.37</v>
      </c>
      <c r="M61" s="2">
        <v>23</v>
      </c>
      <c r="N61" s="2">
        <v>117.18</v>
      </c>
      <c r="O61" s="2">
        <v>25</v>
      </c>
      <c r="P61" s="1">
        <v>111</v>
      </c>
      <c r="Q61" s="1">
        <v>23</v>
      </c>
      <c r="R61" s="1">
        <f t="shared" si="15"/>
        <v>15</v>
      </c>
    </row>
  </sheetData>
  <autoFilter ref="A3:R30">
    <filterColumn colId="3">
      <filters blank="1">
        <filter val="D11"/>
      </filters>
    </filterColumn>
    <filterColumn colId="5" showButton="0"/>
    <filterColumn colId="7" showButton="0"/>
    <filterColumn colId="9" showButton="0"/>
    <filterColumn colId="11" showButton="0"/>
    <filterColumn colId="13" showButton="0"/>
  </autoFilter>
  <sortState ref="A47:R61">
    <sortCondition ref="Q47:Q61"/>
  </sortState>
  <mergeCells count="15">
    <mergeCell ref="F3:G3"/>
    <mergeCell ref="H3:I3"/>
    <mergeCell ref="J3:K3"/>
    <mergeCell ref="L3:M3"/>
    <mergeCell ref="N3:O3"/>
    <mergeCell ref="F33:G33"/>
    <mergeCell ref="H33:I33"/>
    <mergeCell ref="J33:K33"/>
    <mergeCell ref="L33:M33"/>
    <mergeCell ref="N33:O33"/>
    <mergeCell ref="F46:G46"/>
    <mergeCell ref="H46:I46"/>
    <mergeCell ref="J46:K46"/>
    <mergeCell ref="L46:M46"/>
    <mergeCell ref="N46:O46"/>
  </mergeCells>
  <pageMargins left="0.31496062992125984" right="0.31496062992125984" top="0.78740157480314965" bottom="0.78740157480314965" header="0.31496062992125984" footer="0.31496062992125984"/>
  <pageSetup paperSize="9" scale="9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32"/>
  <sheetViews>
    <sheetView tabSelected="1" workbookViewId="0">
      <selection activeCell="B31" sqref="B31"/>
    </sheetView>
  </sheetViews>
  <sheetFormatPr defaultRowHeight="15" x14ac:dyDescent="0.25"/>
  <cols>
    <col min="1" max="1" width="5.42578125" customWidth="1"/>
    <col min="2" max="2" width="20.28515625" customWidth="1"/>
    <col min="3" max="3" width="6" customWidth="1"/>
    <col min="4" max="4" width="5" customWidth="1"/>
    <col min="5" max="5" width="14.28515625" customWidth="1"/>
    <col min="6" max="6" width="7.42578125" customWidth="1"/>
    <col min="7" max="7" width="3" bestFit="1" customWidth="1"/>
    <col min="8" max="8" width="6.7109375" customWidth="1"/>
    <col min="9" max="9" width="3" bestFit="1" customWidth="1"/>
    <col min="10" max="10" width="7.5703125" style="14" customWidth="1"/>
    <col min="11" max="11" width="3" bestFit="1" customWidth="1"/>
    <col min="12" max="12" width="7.7109375" customWidth="1"/>
    <col min="13" max="13" width="3" bestFit="1" customWidth="1"/>
    <col min="14" max="14" width="7.140625" customWidth="1"/>
    <col min="15" max="15" width="3" customWidth="1"/>
    <col min="16" max="16" width="7.7109375" customWidth="1"/>
    <col min="17" max="17" width="6.5703125" customWidth="1"/>
    <col min="18" max="18" width="6.42578125" customWidth="1"/>
    <col min="19" max="24" width="8.85546875" customWidth="1"/>
    <col min="25" max="25" width="3.28515625" customWidth="1"/>
  </cols>
  <sheetData>
    <row r="1" spans="1:27" ht="18.75" x14ac:dyDescent="0.3">
      <c r="A1" s="28" t="s">
        <v>120</v>
      </c>
      <c r="B1" s="28"/>
      <c r="C1" s="28"/>
      <c r="D1" s="28"/>
      <c r="E1" s="28"/>
    </row>
    <row r="3" spans="1:27" hidden="1" x14ac:dyDescent="0.25">
      <c r="A3" s="3" t="s">
        <v>0</v>
      </c>
      <c r="B3" s="3" t="s">
        <v>1</v>
      </c>
      <c r="C3" s="3" t="s">
        <v>2</v>
      </c>
      <c r="D3" s="3" t="s">
        <v>12</v>
      </c>
      <c r="E3" s="3" t="s">
        <v>3</v>
      </c>
      <c r="F3" s="19" t="s">
        <v>5</v>
      </c>
      <c r="G3" s="19"/>
      <c r="H3" s="19" t="s">
        <v>6</v>
      </c>
      <c r="I3" s="19"/>
      <c r="J3" s="19" t="s">
        <v>7</v>
      </c>
      <c r="K3" s="19"/>
      <c r="L3" s="19" t="s">
        <v>8</v>
      </c>
      <c r="M3" s="19"/>
      <c r="N3" s="19" t="s">
        <v>24</v>
      </c>
      <c r="O3" s="19"/>
      <c r="P3" s="3" t="s">
        <v>10</v>
      </c>
      <c r="Q3" s="3" t="s">
        <v>11</v>
      </c>
      <c r="R3" s="3" t="s">
        <v>21</v>
      </c>
      <c r="S3" s="2"/>
      <c r="T3" s="3" t="s">
        <v>52</v>
      </c>
      <c r="U3" s="3" t="s">
        <v>53</v>
      </c>
      <c r="V3" s="3" t="s">
        <v>54</v>
      </c>
      <c r="W3" s="3" t="s">
        <v>55</v>
      </c>
      <c r="X3" s="3" t="s">
        <v>56</v>
      </c>
      <c r="Y3" s="2"/>
      <c r="Z3" s="3" t="s">
        <v>10</v>
      </c>
      <c r="AA3" s="17" t="s">
        <v>11</v>
      </c>
    </row>
    <row r="4" spans="1:27" hidden="1" x14ac:dyDescent="0.25">
      <c r="A4" s="2">
        <v>121</v>
      </c>
      <c r="B4" s="2" t="s">
        <v>32</v>
      </c>
      <c r="C4" s="2">
        <v>2012</v>
      </c>
      <c r="D4" s="4" t="s">
        <v>150</v>
      </c>
      <c r="E4" s="2" t="s">
        <v>25</v>
      </c>
      <c r="F4" s="8">
        <v>8.91</v>
      </c>
      <c r="G4" s="2">
        <f>RANK(F4,$F$4:$F$15,1)</f>
        <v>8</v>
      </c>
      <c r="H4" s="8">
        <v>23.1</v>
      </c>
      <c r="I4" s="2">
        <f>RANK(H4,$H$4:$H$15,0)</f>
        <v>8</v>
      </c>
      <c r="J4" s="15">
        <v>273</v>
      </c>
      <c r="K4" s="2">
        <f>RANK(J4,$J$4:$J$15,0)</f>
        <v>10</v>
      </c>
      <c r="L4" s="8">
        <v>11.2</v>
      </c>
      <c r="M4" s="2">
        <f>RANK(L4,$L$4:$L$15,1)</f>
        <v>9</v>
      </c>
      <c r="N4" s="2">
        <v>95.55</v>
      </c>
      <c r="O4" s="2">
        <f>RANK(N4,$N$4:$N$15,1)</f>
        <v>9</v>
      </c>
      <c r="P4" s="1">
        <f t="shared" ref="P4:P15" si="0">G4+I4+K4+M4+O4</f>
        <v>44</v>
      </c>
      <c r="Q4" s="1">
        <f>RANK(P4,$P$4:$P$15,1)</f>
        <v>9</v>
      </c>
      <c r="R4" s="1"/>
      <c r="S4" s="2"/>
      <c r="T4" s="2">
        <v>60</v>
      </c>
      <c r="U4" s="2">
        <v>35.549999999999997</v>
      </c>
      <c r="V4" s="2">
        <f>T4+U4</f>
        <v>95.55</v>
      </c>
      <c r="W4" s="2"/>
      <c r="X4" s="2">
        <f>V4-W4</f>
        <v>95.55</v>
      </c>
      <c r="Y4" s="2"/>
      <c r="Z4" s="2">
        <f>G4+I4+K4+M4</f>
        <v>35</v>
      </c>
      <c r="AA4" s="1">
        <f>RANK(Z4,$Z$4:$Z$15,1)</f>
        <v>9</v>
      </c>
    </row>
    <row r="5" spans="1:27" hidden="1" x14ac:dyDescent="0.25">
      <c r="A5" s="2">
        <v>122</v>
      </c>
      <c r="B5" s="2"/>
      <c r="C5" s="2"/>
      <c r="D5" s="4"/>
      <c r="E5" s="2"/>
      <c r="F5" s="8"/>
      <c r="G5" s="2"/>
      <c r="H5" s="8"/>
      <c r="I5" s="2"/>
      <c r="J5" s="15"/>
      <c r="K5" s="2"/>
      <c r="L5" s="8"/>
      <c r="M5" s="2"/>
      <c r="N5" s="2"/>
      <c r="O5" s="2"/>
      <c r="P5" s="1"/>
      <c r="Q5" s="1"/>
      <c r="R5" s="1"/>
      <c r="S5" s="2"/>
      <c r="T5" s="2"/>
      <c r="U5" s="2"/>
      <c r="V5" s="2">
        <f t="shared" ref="V5:V15" si="1">T5+U5</f>
        <v>0</v>
      </c>
      <c r="W5" s="2">
        <v>10</v>
      </c>
      <c r="X5" s="2">
        <f>V5-W5</f>
        <v>-10</v>
      </c>
      <c r="Y5" s="2"/>
      <c r="Z5" s="2"/>
      <c r="AA5" s="1"/>
    </row>
    <row r="6" spans="1:27" hidden="1" x14ac:dyDescent="0.25">
      <c r="A6" s="2">
        <v>123</v>
      </c>
      <c r="B6" s="2" t="s">
        <v>41</v>
      </c>
      <c r="C6" s="2">
        <v>2012</v>
      </c>
      <c r="D6" s="4" t="s">
        <v>150</v>
      </c>
      <c r="E6" s="2" t="s">
        <v>34</v>
      </c>
      <c r="F6" s="8">
        <v>8.0399999999999991</v>
      </c>
      <c r="G6" s="2">
        <f>RANK(F6,$F$4:$F$15,1)</f>
        <v>5</v>
      </c>
      <c r="H6" s="8">
        <v>30.3</v>
      </c>
      <c r="I6" s="2">
        <f>RANK(H6,$H$4:$H$15,0)</f>
        <v>2</v>
      </c>
      <c r="J6" s="15">
        <v>351</v>
      </c>
      <c r="K6" s="2">
        <f>RANK(J6,$J$4:$J$15,0)</f>
        <v>6</v>
      </c>
      <c r="L6" s="8">
        <v>9.01</v>
      </c>
      <c r="M6" s="2">
        <f>RANK(L6,$L$4:$L$15,1)</f>
        <v>4</v>
      </c>
      <c r="N6" s="2">
        <v>77.460000000000008</v>
      </c>
      <c r="O6" s="2">
        <f>RANK(N6,$N$4:$N$15,1)</f>
        <v>4</v>
      </c>
      <c r="P6" s="1">
        <f t="shared" si="0"/>
        <v>21</v>
      </c>
      <c r="Q6" s="1">
        <f>RANK(P6,$P$4:$P$15,1)</f>
        <v>4</v>
      </c>
      <c r="R6" s="1"/>
      <c r="S6" s="2"/>
      <c r="T6" s="2">
        <v>60</v>
      </c>
      <c r="U6" s="2">
        <v>27.46</v>
      </c>
      <c r="V6" s="2">
        <f t="shared" si="1"/>
        <v>87.460000000000008</v>
      </c>
      <c r="W6" s="2">
        <v>10</v>
      </c>
      <c r="X6" s="2">
        <f t="shared" ref="X6:X15" si="2">V6-W6</f>
        <v>77.460000000000008</v>
      </c>
      <c r="Y6" s="2"/>
      <c r="Z6" s="2">
        <f t="shared" ref="Z6:Z15" si="3">G6+I6+K6+M6</f>
        <v>17</v>
      </c>
      <c r="AA6" s="1">
        <f t="shared" ref="AA6:AA15" si="4">RANK(Z6,$Z$4:$Z$15,1)</f>
        <v>4</v>
      </c>
    </row>
    <row r="7" spans="1:27" hidden="1" x14ac:dyDescent="0.25">
      <c r="A7" s="2">
        <v>124</v>
      </c>
      <c r="B7" s="2" t="s">
        <v>121</v>
      </c>
      <c r="C7" s="2">
        <v>2009</v>
      </c>
      <c r="D7" s="4" t="s">
        <v>151</v>
      </c>
      <c r="E7" s="2" t="s">
        <v>90</v>
      </c>
      <c r="F7" s="8">
        <v>6.75</v>
      </c>
      <c r="G7" s="2">
        <f>RANK(F7,$F$4:$F$15,1)</f>
        <v>1</v>
      </c>
      <c r="H7" s="8">
        <v>36.1</v>
      </c>
      <c r="I7" s="2">
        <f>RANK(H7,$H$4:$H$15,0)</f>
        <v>1</v>
      </c>
      <c r="J7" s="15">
        <v>529</v>
      </c>
      <c r="K7" s="2">
        <f>RANK(J7,$J$4:$J$15,0)</f>
        <v>1</v>
      </c>
      <c r="L7" s="8">
        <v>7.88</v>
      </c>
      <c r="M7" s="2">
        <f>RANK(L7,$L$4:$L$15,1)</f>
        <v>1</v>
      </c>
      <c r="N7" s="2">
        <v>65.39</v>
      </c>
      <c r="O7" s="2">
        <f>RANK(N7,$N$4:$N$15,1)</f>
        <v>1</v>
      </c>
      <c r="P7" s="1">
        <f t="shared" si="0"/>
        <v>5</v>
      </c>
      <c r="Q7" s="1">
        <f>RANK(P7,$P$4:$P$15,1)</f>
        <v>1</v>
      </c>
      <c r="R7" s="1"/>
      <c r="S7" s="2"/>
      <c r="T7" s="2">
        <v>60</v>
      </c>
      <c r="U7" s="2">
        <v>25.39</v>
      </c>
      <c r="V7" s="2">
        <f t="shared" si="1"/>
        <v>85.39</v>
      </c>
      <c r="W7" s="2">
        <f t="shared" ref="W7:W15" si="5">W6+10</f>
        <v>20</v>
      </c>
      <c r="X7" s="2">
        <f t="shared" si="2"/>
        <v>65.39</v>
      </c>
      <c r="Y7" s="2"/>
      <c r="Z7" s="2">
        <f t="shared" si="3"/>
        <v>4</v>
      </c>
      <c r="AA7" s="1">
        <f t="shared" si="4"/>
        <v>1</v>
      </c>
    </row>
    <row r="8" spans="1:27" hidden="1" x14ac:dyDescent="0.25">
      <c r="A8" s="2">
        <v>125</v>
      </c>
      <c r="B8" s="2"/>
      <c r="C8" s="2"/>
      <c r="D8" s="4"/>
      <c r="E8" s="2"/>
      <c r="F8" s="8"/>
      <c r="G8" s="2"/>
      <c r="H8" s="8"/>
      <c r="I8" s="2"/>
      <c r="J8" s="15"/>
      <c r="K8" s="2"/>
      <c r="L8" s="8"/>
      <c r="M8" s="2"/>
      <c r="N8" s="2"/>
      <c r="O8" s="2"/>
      <c r="P8" s="1"/>
      <c r="Q8" s="1"/>
      <c r="R8" s="1"/>
      <c r="S8" s="2"/>
      <c r="T8" s="2"/>
      <c r="U8" s="2"/>
      <c r="V8" s="2">
        <f t="shared" si="1"/>
        <v>0</v>
      </c>
      <c r="W8" s="2">
        <f t="shared" si="5"/>
        <v>30</v>
      </c>
      <c r="X8" s="2">
        <f t="shared" si="2"/>
        <v>-30</v>
      </c>
      <c r="Y8" s="2"/>
      <c r="Z8" s="2"/>
      <c r="AA8" s="1"/>
    </row>
    <row r="9" spans="1:27" hidden="1" x14ac:dyDescent="0.25">
      <c r="A9" s="2">
        <v>126</v>
      </c>
      <c r="B9" s="2" t="s">
        <v>122</v>
      </c>
      <c r="C9" s="2">
        <v>2012</v>
      </c>
      <c r="D9" s="4" t="s">
        <v>150</v>
      </c>
      <c r="E9" s="2" t="s">
        <v>123</v>
      </c>
      <c r="F9" s="8">
        <v>9.76</v>
      </c>
      <c r="G9" s="2">
        <f t="shared" ref="G9:G15" si="6">RANK(F9,$F$4:$F$15,1)</f>
        <v>10</v>
      </c>
      <c r="H9" s="8">
        <v>11.64</v>
      </c>
      <c r="I9" s="2">
        <f t="shared" ref="I9:I15" si="7">RANK(H9,$H$4:$H$15,0)</f>
        <v>10</v>
      </c>
      <c r="J9" s="15">
        <v>286</v>
      </c>
      <c r="K9" s="2">
        <f t="shared" ref="K9:K15" si="8">RANK(J9,$J$4:$J$15,0)</f>
        <v>9</v>
      </c>
      <c r="L9" s="8">
        <v>11.25</v>
      </c>
      <c r="M9" s="2">
        <f t="shared" ref="M9:M15" si="9">RANK(L9,$L$4:$L$15,1)</f>
        <v>10</v>
      </c>
      <c r="N9" s="2">
        <v>96.05</v>
      </c>
      <c r="O9" s="2">
        <f t="shared" ref="O9:O15" si="10">RANK(N9,$N$4:$N$15,1)</f>
        <v>10</v>
      </c>
      <c r="P9" s="1">
        <f t="shared" si="0"/>
        <v>49</v>
      </c>
      <c r="Q9" s="1">
        <f t="shared" ref="Q9:Q15" si="11">RANK(P9,$P$4:$P$15,1)</f>
        <v>10</v>
      </c>
      <c r="R9" s="1"/>
      <c r="S9" s="2"/>
      <c r="T9" s="2">
        <v>120</v>
      </c>
      <c r="U9" s="2">
        <v>6.05</v>
      </c>
      <c r="V9" s="2">
        <f t="shared" si="1"/>
        <v>126.05</v>
      </c>
      <c r="W9" s="2">
        <v>30</v>
      </c>
      <c r="X9" s="2">
        <f t="shared" si="2"/>
        <v>96.05</v>
      </c>
      <c r="Y9" s="2"/>
      <c r="Z9" s="2">
        <f t="shared" si="3"/>
        <v>39</v>
      </c>
      <c r="AA9" s="1">
        <f t="shared" si="4"/>
        <v>10</v>
      </c>
    </row>
    <row r="10" spans="1:27" hidden="1" x14ac:dyDescent="0.25">
      <c r="A10" s="2">
        <v>127</v>
      </c>
      <c r="B10" s="2" t="s">
        <v>124</v>
      </c>
      <c r="C10" s="2">
        <v>2011</v>
      </c>
      <c r="D10" s="4" t="s">
        <v>150</v>
      </c>
      <c r="E10" s="2" t="s">
        <v>25</v>
      </c>
      <c r="F10" s="8">
        <v>7.49</v>
      </c>
      <c r="G10" s="2">
        <f t="shared" si="6"/>
        <v>3</v>
      </c>
      <c r="H10" s="8">
        <v>22.85</v>
      </c>
      <c r="I10" s="2">
        <f t="shared" si="7"/>
        <v>9</v>
      </c>
      <c r="J10" s="15">
        <v>435</v>
      </c>
      <c r="K10" s="2">
        <f t="shared" si="8"/>
        <v>2</v>
      </c>
      <c r="L10" s="8">
        <v>8.3699999999999992</v>
      </c>
      <c r="M10" s="2">
        <f t="shared" si="9"/>
        <v>2</v>
      </c>
      <c r="N10" s="2">
        <v>75.72999999999999</v>
      </c>
      <c r="O10" s="2">
        <f t="shared" si="10"/>
        <v>3</v>
      </c>
      <c r="P10" s="1">
        <f t="shared" si="0"/>
        <v>19</v>
      </c>
      <c r="Q10" s="1">
        <f t="shared" si="11"/>
        <v>3</v>
      </c>
      <c r="R10" s="1"/>
      <c r="S10" s="2"/>
      <c r="T10" s="2">
        <v>60</v>
      </c>
      <c r="U10" s="2">
        <v>55.73</v>
      </c>
      <c r="V10" s="2">
        <f t="shared" si="1"/>
        <v>115.72999999999999</v>
      </c>
      <c r="W10" s="2">
        <f t="shared" si="5"/>
        <v>40</v>
      </c>
      <c r="X10" s="2">
        <f t="shared" si="2"/>
        <v>75.72999999999999</v>
      </c>
      <c r="Y10" s="2"/>
      <c r="Z10" s="2">
        <f t="shared" si="3"/>
        <v>16</v>
      </c>
      <c r="AA10" s="1">
        <f t="shared" si="4"/>
        <v>3</v>
      </c>
    </row>
    <row r="11" spans="1:27" hidden="1" x14ac:dyDescent="0.25">
      <c r="A11" s="2">
        <v>128</v>
      </c>
      <c r="B11" s="2" t="s">
        <v>48</v>
      </c>
      <c r="C11" s="2">
        <v>2012</v>
      </c>
      <c r="D11" s="4" t="s">
        <v>150</v>
      </c>
      <c r="E11" s="2" t="s">
        <v>26</v>
      </c>
      <c r="F11" s="8">
        <v>8.6199999999999992</v>
      </c>
      <c r="G11" s="2">
        <f t="shared" si="6"/>
        <v>7</v>
      </c>
      <c r="H11" s="8">
        <v>25.27</v>
      </c>
      <c r="I11" s="2">
        <f t="shared" si="7"/>
        <v>7</v>
      </c>
      <c r="J11" s="15">
        <v>318</v>
      </c>
      <c r="K11" s="2">
        <f t="shared" si="8"/>
        <v>7</v>
      </c>
      <c r="L11" s="8">
        <v>10.75</v>
      </c>
      <c r="M11" s="2">
        <f t="shared" si="9"/>
        <v>7</v>
      </c>
      <c r="N11" s="2">
        <v>83.300000000000011</v>
      </c>
      <c r="O11" s="2">
        <f t="shared" si="10"/>
        <v>6</v>
      </c>
      <c r="P11" s="1">
        <f t="shared" si="0"/>
        <v>34</v>
      </c>
      <c r="Q11" s="1">
        <f t="shared" si="11"/>
        <v>7</v>
      </c>
      <c r="R11" s="1"/>
      <c r="S11" s="2"/>
      <c r="T11" s="2">
        <v>120</v>
      </c>
      <c r="U11" s="2">
        <v>13.3</v>
      </c>
      <c r="V11" s="2">
        <f t="shared" si="1"/>
        <v>133.30000000000001</v>
      </c>
      <c r="W11" s="2">
        <f t="shared" si="5"/>
        <v>50</v>
      </c>
      <c r="X11" s="2">
        <f t="shared" si="2"/>
        <v>83.300000000000011</v>
      </c>
      <c r="Y11" s="2"/>
      <c r="Z11" s="2">
        <f t="shared" si="3"/>
        <v>28</v>
      </c>
      <c r="AA11" s="1">
        <f t="shared" si="4"/>
        <v>7</v>
      </c>
    </row>
    <row r="12" spans="1:27" hidden="1" x14ac:dyDescent="0.25">
      <c r="A12" s="2">
        <v>129</v>
      </c>
      <c r="B12" s="2" t="s">
        <v>125</v>
      </c>
      <c r="C12" s="2">
        <v>2012</v>
      </c>
      <c r="D12" s="4" t="s">
        <v>151</v>
      </c>
      <c r="E12" s="2" t="s">
        <v>25</v>
      </c>
      <c r="F12" s="8">
        <v>9.07</v>
      </c>
      <c r="G12" s="2">
        <f t="shared" si="6"/>
        <v>9</v>
      </c>
      <c r="H12" s="8">
        <v>26.38</v>
      </c>
      <c r="I12" s="2">
        <f t="shared" si="7"/>
        <v>6</v>
      </c>
      <c r="J12" s="15">
        <v>306</v>
      </c>
      <c r="K12" s="2">
        <f t="shared" si="8"/>
        <v>8</v>
      </c>
      <c r="L12" s="8">
        <v>11</v>
      </c>
      <c r="M12" s="2">
        <f t="shared" si="9"/>
        <v>8</v>
      </c>
      <c r="N12" s="2">
        <v>87.68</v>
      </c>
      <c r="O12" s="2">
        <f t="shared" si="10"/>
        <v>8</v>
      </c>
      <c r="P12" s="1">
        <f t="shared" si="0"/>
        <v>39</v>
      </c>
      <c r="Q12" s="1">
        <f t="shared" si="11"/>
        <v>8</v>
      </c>
      <c r="R12" s="1"/>
      <c r="S12" s="2"/>
      <c r="T12" s="2">
        <v>120</v>
      </c>
      <c r="U12" s="2">
        <v>27.68</v>
      </c>
      <c r="V12" s="2">
        <f t="shared" si="1"/>
        <v>147.68</v>
      </c>
      <c r="W12" s="2">
        <f t="shared" si="5"/>
        <v>60</v>
      </c>
      <c r="X12" s="2">
        <f t="shared" si="2"/>
        <v>87.68</v>
      </c>
      <c r="Y12" s="2"/>
      <c r="Z12" s="2">
        <f t="shared" si="3"/>
        <v>31</v>
      </c>
      <c r="AA12" s="1">
        <f t="shared" si="4"/>
        <v>8</v>
      </c>
    </row>
    <row r="13" spans="1:27" hidden="1" x14ac:dyDescent="0.25">
      <c r="A13" s="2">
        <v>130</v>
      </c>
      <c r="B13" s="18" t="s">
        <v>153</v>
      </c>
      <c r="C13" s="2">
        <v>2010</v>
      </c>
      <c r="D13" s="4" t="s">
        <v>150</v>
      </c>
      <c r="E13" s="2" t="s">
        <v>25</v>
      </c>
      <c r="F13" s="8">
        <v>8.49</v>
      </c>
      <c r="G13" s="2">
        <f t="shared" si="6"/>
        <v>6</v>
      </c>
      <c r="H13" s="8">
        <v>28</v>
      </c>
      <c r="I13" s="2">
        <f t="shared" si="7"/>
        <v>5</v>
      </c>
      <c r="J13" s="15">
        <v>380</v>
      </c>
      <c r="K13" s="2">
        <f t="shared" si="8"/>
        <v>4</v>
      </c>
      <c r="L13" s="8">
        <v>9.1300000000000008</v>
      </c>
      <c r="M13" s="2">
        <f t="shared" si="9"/>
        <v>5</v>
      </c>
      <c r="N13" s="2">
        <v>83.47</v>
      </c>
      <c r="O13" s="2">
        <f t="shared" si="10"/>
        <v>7</v>
      </c>
      <c r="P13" s="1">
        <f t="shared" si="0"/>
        <v>27</v>
      </c>
      <c r="Q13" s="1">
        <f t="shared" si="11"/>
        <v>6</v>
      </c>
      <c r="R13" s="1"/>
      <c r="S13" s="2"/>
      <c r="T13" s="2">
        <v>120</v>
      </c>
      <c r="U13" s="2">
        <v>33.47</v>
      </c>
      <c r="V13" s="2">
        <f t="shared" si="1"/>
        <v>153.47</v>
      </c>
      <c r="W13" s="2">
        <f t="shared" si="5"/>
        <v>70</v>
      </c>
      <c r="X13" s="2">
        <f t="shared" si="2"/>
        <v>83.47</v>
      </c>
      <c r="Y13" s="2"/>
      <c r="Z13" s="2">
        <f t="shared" si="3"/>
        <v>20</v>
      </c>
      <c r="AA13" s="1">
        <f t="shared" si="4"/>
        <v>6</v>
      </c>
    </row>
    <row r="14" spans="1:27" hidden="1" x14ac:dyDescent="0.25">
      <c r="A14" s="2">
        <v>131</v>
      </c>
      <c r="B14" s="2" t="s">
        <v>126</v>
      </c>
      <c r="C14" s="2">
        <v>2012</v>
      </c>
      <c r="D14" s="4" t="s">
        <v>151</v>
      </c>
      <c r="E14" s="2" t="s">
        <v>26</v>
      </c>
      <c r="F14" s="8">
        <v>7.1</v>
      </c>
      <c r="G14" s="2">
        <f t="shared" si="6"/>
        <v>2</v>
      </c>
      <c r="H14" s="8">
        <v>28.59</v>
      </c>
      <c r="I14" s="2">
        <f t="shared" si="7"/>
        <v>3</v>
      </c>
      <c r="J14" s="15">
        <v>429</v>
      </c>
      <c r="K14" s="2">
        <f t="shared" si="8"/>
        <v>3</v>
      </c>
      <c r="L14" s="8">
        <v>8.5399999999999991</v>
      </c>
      <c r="M14" s="2">
        <f t="shared" si="9"/>
        <v>3</v>
      </c>
      <c r="N14" s="2">
        <v>71.069999999999993</v>
      </c>
      <c r="O14" s="2">
        <f t="shared" si="10"/>
        <v>2</v>
      </c>
      <c r="P14" s="1">
        <f t="shared" si="0"/>
        <v>13</v>
      </c>
      <c r="Q14" s="1">
        <f t="shared" si="11"/>
        <v>2</v>
      </c>
      <c r="R14" s="1"/>
      <c r="S14" s="2"/>
      <c r="T14" s="2">
        <v>120</v>
      </c>
      <c r="U14" s="2">
        <v>31.07</v>
      </c>
      <c r="V14" s="2">
        <f t="shared" si="1"/>
        <v>151.07</v>
      </c>
      <c r="W14" s="2">
        <f t="shared" si="5"/>
        <v>80</v>
      </c>
      <c r="X14" s="2">
        <f t="shared" si="2"/>
        <v>71.069999999999993</v>
      </c>
      <c r="Y14" s="2"/>
      <c r="Z14" s="2">
        <f t="shared" si="3"/>
        <v>11</v>
      </c>
      <c r="AA14" s="1">
        <f t="shared" si="4"/>
        <v>2</v>
      </c>
    </row>
    <row r="15" spans="1:27" hidden="1" x14ac:dyDescent="0.25">
      <c r="A15" s="2">
        <v>132</v>
      </c>
      <c r="B15" s="2" t="s">
        <v>127</v>
      </c>
      <c r="C15" s="2">
        <v>2012</v>
      </c>
      <c r="D15" s="4" t="s">
        <v>152</v>
      </c>
      <c r="E15" s="2" t="s">
        <v>25</v>
      </c>
      <c r="F15" s="8">
        <v>8</v>
      </c>
      <c r="G15" s="2">
        <f t="shared" si="6"/>
        <v>4</v>
      </c>
      <c r="H15" s="8">
        <v>28.56</v>
      </c>
      <c r="I15" s="2">
        <f t="shared" si="7"/>
        <v>4</v>
      </c>
      <c r="J15" s="15">
        <v>379</v>
      </c>
      <c r="K15" s="2">
        <f t="shared" si="8"/>
        <v>5</v>
      </c>
      <c r="L15" s="8">
        <v>9.5</v>
      </c>
      <c r="M15" s="2">
        <f t="shared" si="9"/>
        <v>6</v>
      </c>
      <c r="N15" s="2">
        <v>78.420000000000016</v>
      </c>
      <c r="O15" s="2">
        <f t="shared" si="10"/>
        <v>5</v>
      </c>
      <c r="P15" s="1">
        <f t="shared" si="0"/>
        <v>24</v>
      </c>
      <c r="Q15" s="1">
        <f t="shared" si="11"/>
        <v>5</v>
      </c>
      <c r="R15" s="1"/>
      <c r="S15" s="2"/>
      <c r="T15" s="2">
        <v>120</v>
      </c>
      <c r="U15" s="2">
        <v>48.42</v>
      </c>
      <c r="V15" s="2">
        <f t="shared" si="1"/>
        <v>168.42000000000002</v>
      </c>
      <c r="W15" s="2">
        <f t="shared" si="5"/>
        <v>90</v>
      </c>
      <c r="X15" s="2">
        <f t="shared" si="2"/>
        <v>78.420000000000016</v>
      </c>
      <c r="Y15" s="2"/>
      <c r="Z15" s="2">
        <f t="shared" si="3"/>
        <v>19</v>
      </c>
      <c r="AA15" s="1">
        <f t="shared" si="4"/>
        <v>5</v>
      </c>
    </row>
    <row r="16" spans="1:27" hidden="1" x14ac:dyDescent="0.25">
      <c r="L16" s="16"/>
    </row>
    <row r="18" spans="1:18" x14ac:dyDescent="0.25">
      <c r="A18" s="3" t="s">
        <v>0</v>
      </c>
      <c r="B18" s="3" t="s">
        <v>1</v>
      </c>
      <c r="C18" s="3" t="s">
        <v>2</v>
      </c>
      <c r="D18" s="3" t="s">
        <v>12</v>
      </c>
      <c r="E18" s="3" t="s">
        <v>3</v>
      </c>
      <c r="F18" s="19" t="s">
        <v>5</v>
      </c>
      <c r="G18" s="19"/>
      <c r="H18" s="19" t="s">
        <v>6</v>
      </c>
      <c r="I18" s="19"/>
      <c r="J18" s="19" t="s">
        <v>7</v>
      </c>
      <c r="K18" s="19"/>
      <c r="L18" s="19" t="s">
        <v>8</v>
      </c>
      <c r="M18" s="19"/>
      <c r="N18" s="19" t="s">
        <v>24</v>
      </c>
      <c r="O18" s="19"/>
      <c r="P18" s="3" t="s">
        <v>10</v>
      </c>
      <c r="Q18" s="3" t="s">
        <v>11</v>
      </c>
      <c r="R18" s="3" t="s">
        <v>21</v>
      </c>
    </row>
    <row r="19" spans="1:18" x14ac:dyDescent="0.25">
      <c r="A19" s="2">
        <v>124</v>
      </c>
      <c r="B19" s="2" t="s">
        <v>121</v>
      </c>
      <c r="C19" s="2">
        <v>2009</v>
      </c>
      <c r="D19" s="4" t="s">
        <v>151</v>
      </c>
      <c r="E19" s="2" t="s">
        <v>90</v>
      </c>
      <c r="F19" s="8">
        <v>6.75</v>
      </c>
      <c r="G19" s="2">
        <v>1</v>
      </c>
      <c r="H19" s="8">
        <v>36.1</v>
      </c>
      <c r="I19" s="2">
        <v>1</v>
      </c>
      <c r="J19" s="15">
        <v>529</v>
      </c>
      <c r="K19" s="2">
        <v>1</v>
      </c>
      <c r="L19" s="8">
        <v>7.88</v>
      </c>
      <c r="M19" s="2">
        <v>1</v>
      </c>
      <c r="N19" s="2">
        <v>65.39</v>
      </c>
      <c r="O19" s="2">
        <v>1</v>
      </c>
      <c r="P19" s="1">
        <v>5</v>
      </c>
      <c r="Q19" s="1">
        <v>1</v>
      </c>
      <c r="R19" s="1">
        <v>1</v>
      </c>
    </row>
    <row r="20" spans="1:18" x14ac:dyDescent="0.25">
      <c r="A20" s="2">
        <v>131</v>
      </c>
      <c r="B20" s="2" t="s">
        <v>126</v>
      </c>
      <c r="C20" s="2">
        <v>2012</v>
      </c>
      <c r="D20" s="4" t="s">
        <v>151</v>
      </c>
      <c r="E20" s="2" t="s">
        <v>26</v>
      </c>
      <c r="F20" s="8">
        <v>7.1</v>
      </c>
      <c r="G20" s="2">
        <v>2</v>
      </c>
      <c r="H20" s="8">
        <v>28.59</v>
      </c>
      <c r="I20" s="2">
        <v>3</v>
      </c>
      <c r="J20" s="15">
        <v>429</v>
      </c>
      <c r="K20" s="2">
        <v>3</v>
      </c>
      <c r="L20" s="8">
        <v>8.5399999999999991</v>
      </c>
      <c r="M20" s="2">
        <v>3</v>
      </c>
      <c r="N20" s="2">
        <v>71.069999999999993</v>
      </c>
      <c r="O20" s="2">
        <v>2</v>
      </c>
      <c r="P20" s="1">
        <v>13</v>
      </c>
      <c r="Q20" s="1">
        <v>2</v>
      </c>
      <c r="R20" s="1">
        <v>2</v>
      </c>
    </row>
    <row r="21" spans="1:18" x14ac:dyDescent="0.25">
      <c r="A21" s="2">
        <v>132</v>
      </c>
      <c r="B21" s="2" t="s">
        <v>127</v>
      </c>
      <c r="C21" s="2">
        <v>2012</v>
      </c>
      <c r="D21" s="4" t="s">
        <v>152</v>
      </c>
      <c r="E21" s="2" t="s">
        <v>25</v>
      </c>
      <c r="F21" s="8">
        <v>8</v>
      </c>
      <c r="G21" s="2">
        <v>4</v>
      </c>
      <c r="H21" s="8">
        <v>28.56</v>
      </c>
      <c r="I21" s="2">
        <v>4</v>
      </c>
      <c r="J21" s="15">
        <v>379</v>
      </c>
      <c r="K21" s="2">
        <v>5</v>
      </c>
      <c r="L21" s="8">
        <v>9.5</v>
      </c>
      <c r="M21" s="2">
        <v>6</v>
      </c>
      <c r="N21" s="2">
        <v>78.420000000000016</v>
      </c>
      <c r="O21" s="2">
        <v>5</v>
      </c>
      <c r="P21" s="1">
        <v>24</v>
      </c>
      <c r="Q21" s="1">
        <v>5</v>
      </c>
      <c r="R21" s="1">
        <v>3</v>
      </c>
    </row>
    <row r="22" spans="1:18" x14ac:dyDescent="0.25">
      <c r="A22" s="2">
        <v>129</v>
      </c>
      <c r="B22" s="2" t="s">
        <v>125</v>
      </c>
      <c r="C22" s="2">
        <v>2012</v>
      </c>
      <c r="D22" s="4" t="s">
        <v>151</v>
      </c>
      <c r="E22" s="2" t="s">
        <v>25</v>
      </c>
      <c r="F22" s="8">
        <v>9.07</v>
      </c>
      <c r="G22" s="2">
        <v>9</v>
      </c>
      <c r="H22" s="8">
        <v>26.38</v>
      </c>
      <c r="I22" s="2">
        <v>6</v>
      </c>
      <c r="J22" s="15">
        <v>306</v>
      </c>
      <c r="K22" s="2">
        <v>8</v>
      </c>
      <c r="L22" s="8">
        <v>11</v>
      </c>
      <c r="M22" s="2">
        <v>8</v>
      </c>
      <c r="N22" s="2">
        <v>87.68</v>
      </c>
      <c r="O22" s="2">
        <v>8</v>
      </c>
      <c r="P22" s="1">
        <v>39</v>
      </c>
      <c r="Q22" s="1">
        <v>8</v>
      </c>
      <c r="R22" s="1">
        <v>4</v>
      </c>
    </row>
    <row r="26" spans="1:18" x14ac:dyDescent="0.25">
      <c r="A26" s="3" t="s">
        <v>0</v>
      </c>
      <c r="B26" s="3" t="s">
        <v>1</v>
      </c>
      <c r="C26" s="3" t="s">
        <v>2</v>
      </c>
      <c r="D26" s="3" t="s">
        <v>12</v>
      </c>
      <c r="E26" s="3" t="s">
        <v>3</v>
      </c>
      <c r="F26" s="19" t="s">
        <v>5</v>
      </c>
      <c r="G26" s="19"/>
      <c r="H26" s="19" t="s">
        <v>6</v>
      </c>
      <c r="I26" s="19"/>
      <c r="J26" s="19" t="s">
        <v>7</v>
      </c>
      <c r="K26" s="19"/>
      <c r="L26" s="19" t="s">
        <v>8</v>
      </c>
      <c r="M26" s="19"/>
      <c r="N26" s="19" t="s">
        <v>24</v>
      </c>
      <c r="O26" s="19"/>
      <c r="P26" s="3" t="s">
        <v>10</v>
      </c>
      <c r="Q26" s="3" t="s">
        <v>11</v>
      </c>
      <c r="R26" s="3" t="s">
        <v>21</v>
      </c>
    </row>
    <row r="27" spans="1:18" x14ac:dyDescent="0.25">
      <c r="A27" s="2">
        <v>127</v>
      </c>
      <c r="B27" s="2" t="s">
        <v>124</v>
      </c>
      <c r="C27" s="2">
        <v>2011</v>
      </c>
      <c r="D27" s="4" t="s">
        <v>150</v>
      </c>
      <c r="E27" s="2" t="s">
        <v>25</v>
      </c>
      <c r="F27" s="8">
        <v>7.49</v>
      </c>
      <c r="G27" s="2">
        <v>3</v>
      </c>
      <c r="H27" s="8">
        <v>22.85</v>
      </c>
      <c r="I27" s="2">
        <v>9</v>
      </c>
      <c r="J27" s="15">
        <v>435</v>
      </c>
      <c r="K27" s="2">
        <v>2</v>
      </c>
      <c r="L27" s="8">
        <v>8.3699999999999992</v>
      </c>
      <c r="M27" s="2">
        <v>2</v>
      </c>
      <c r="N27" s="2">
        <v>75.72999999999999</v>
      </c>
      <c r="O27" s="2">
        <v>3</v>
      </c>
      <c r="P27" s="1">
        <v>19</v>
      </c>
      <c r="Q27" s="1">
        <v>3</v>
      </c>
      <c r="R27" s="1">
        <v>1</v>
      </c>
    </row>
    <row r="28" spans="1:18" x14ac:dyDescent="0.25">
      <c r="A28" s="2">
        <v>123</v>
      </c>
      <c r="B28" s="2" t="s">
        <v>41</v>
      </c>
      <c r="C28" s="2">
        <v>2012</v>
      </c>
      <c r="D28" s="4" t="s">
        <v>150</v>
      </c>
      <c r="E28" s="2" t="s">
        <v>34</v>
      </c>
      <c r="F28" s="8">
        <v>8.0399999999999991</v>
      </c>
      <c r="G28" s="2">
        <v>5</v>
      </c>
      <c r="H28" s="8">
        <v>30.3</v>
      </c>
      <c r="I28" s="2">
        <v>2</v>
      </c>
      <c r="J28" s="15">
        <v>351</v>
      </c>
      <c r="K28" s="2">
        <v>6</v>
      </c>
      <c r="L28" s="8">
        <v>9.01</v>
      </c>
      <c r="M28" s="2">
        <v>4</v>
      </c>
      <c r="N28" s="2">
        <v>77.460000000000008</v>
      </c>
      <c r="O28" s="2">
        <v>4</v>
      </c>
      <c r="P28" s="1">
        <v>21</v>
      </c>
      <c r="Q28" s="1">
        <v>4</v>
      </c>
      <c r="R28" s="1">
        <v>2</v>
      </c>
    </row>
    <row r="29" spans="1:18" x14ac:dyDescent="0.25">
      <c r="A29" s="2">
        <v>130</v>
      </c>
      <c r="B29" s="18" t="s">
        <v>153</v>
      </c>
      <c r="C29" s="2">
        <v>2010</v>
      </c>
      <c r="D29" s="4" t="s">
        <v>150</v>
      </c>
      <c r="E29" s="2" t="s">
        <v>25</v>
      </c>
      <c r="F29" s="8">
        <v>8.49</v>
      </c>
      <c r="G29" s="2">
        <v>6</v>
      </c>
      <c r="H29" s="8">
        <v>28</v>
      </c>
      <c r="I29" s="2">
        <v>5</v>
      </c>
      <c r="J29" s="15">
        <v>380</v>
      </c>
      <c r="K29" s="2">
        <v>4</v>
      </c>
      <c r="L29" s="8">
        <v>9.1300000000000008</v>
      </c>
      <c r="M29" s="2">
        <v>5</v>
      </c>
      <c r="N29" s="2">
        <v>83.47</v>
      </c>
      <c r="O29" s="2">
        <v>7</v>
      </c>
      <c r="P29" s="1">
        <v>27</v>
      </c>
      <c r="Q29" s="1">
        <v>6</v>
      </c>
      <c r="R29" s="1">
        <v>3</v>
      </c>
    </row>
    <row r="30" spans="1:18" x14ac:dyDescent="0.25">
      <c r="A30" s="2">
        <v>128</v>
      </c>
      <c r="B30" s="2" t="s">
        <v>48</v>
      </c>
      <c r="C30" s="2">
        <v>2012</v>
      </c>
      <c r="D30" s="4" t="s">
        <v>150</v>
      </c>
      <c r="E30" s="2" t="s">
        <v>26</v>
      </c>
      <c r="F30" s="8">
        <v>8.6199999999999992</v>
      </c>
      <c r="G30" s="2">
        <v>7</v>
      </c>
      <c r="H30" s="8">
        <v>25.27</v>
      </c>
      <c r="I30" s="2">
        <v>7</v>
      </c>
      <c r="J30" s="15">
        <v>318</v>
      </c>
      <c r="K30" s="2">
        <v>7</v>
      </c>
      <c r="L30" s="8">
        <v>10.75</v>
      </c>
      <c r="M30" s="2">
        <v>7</v>
      </c>
      <c r="N30" s="2">
        <v>83.300000000000011</v>
      </c>
      <c r="O30" s="2">
        <v>6</v>
      </c>
      <c r="P30" s="1">
        <v>34</v>
      </c>
      <c r="Q30" s="1">
        <v>7</v>
      </c>
      <c r="R30" s="1">
        <v>4</v>
      </c>
    </row>
    <row r="31" spans="1:18" x14ac:dyDescent="0.25">
      <c r="A31" s="2">
        <v>121</v>
      </c>
      <c r="B31" s="2" t="s">
        <v>32</v>
      </c>
      <c r="C31" s="2">
        <v>2012</v>
      </c>
      <c r="D31" s="4" t="s">
        <v>150</v>
      </c>
      <c r="E31" s="2" t="s">
        <v>25</v>
      </c>
      <c r="F31" s="8">
        <v>8.91</v>
      </c>
      <c r="G31" s="2">
        <v>8</v>
      </c>
      <c r="H31" s="8">
        <v>23.1</v>
      </c>
      <c r="I31" s="2">
        <v>8</v>
      </c>
      <c r="J31" s="15">
        <v>273</v>
      </c>
      <c r="K31" s="2">
        <v>10</v>
      </c>
      <c r="L31" s="8">
        <v>11.2</v>
      </c>
      <c r="M31" s="2">
        <v>9</v>
      </c>
      <c r="N31" s="2">
        <v>95.55</v>
      </c>
      <c r="O31" s="2">
        <v>9</v>
      </c>
      <c r="P31" s="1">
        <v>44</v>
      </c>
      <c r="Q31" s="1">
        <v>9</v>
      </c>
      <c r="R31" s="1">
        <v>5</v>
      </c>
    </row>
    <row r="32" spans="1:18" x14ac:dyDescent="0.25">
      <c r="A32" s="2">
        <v>126</v>
      </c>
      <c r="B32" s="2" t="s">
        <v>122</v>
      </c>
      <c r="C32" s="2">
        <v>2012</v>
      </c>
      <c r="D32" s="4" t="s">
        <v>150</v>
      </c>
      <c r="E32" s="2" t="s">
        <v>123</v>
      </c>
      <c r="F32" s="8">
        <v>9.76</v>
      </c>
      <c r="G32" s="2">
        <v>10</v>
      </c>
      <c r="H32" s="8">
        <v>11.64</v>
      </c>
      <c r="I32" s="2">
        <v>10</v>
      </c>
      <c r="J32" s="15">
        <v>286</v>
      </c>
      <c r="K32" s="2">
        <v>9</v>
      </c>
      <c r="L32" s="8">
        <v>11.25</v>
      </c>
      <c r="M32" s="2">
        <v>10</v>
      </c>
      <c r="N32" s="2">
        <v>96.05</v>
      </c>
      <c r="O32" s="2">
        <v>10</v>
      </c>
      <c r="P32" s="1">
        <v>49</v>
      </c>
      <c r="Q32" s="1">
        <v>10</v>
      </c>
      <c r="R32" s="1">
        <v>6</v>
      </c>
    </row>
  </sheetData>
  <autoFilter ref="A3:Y15">
    <filterColumn colId="5" showButton="0"/>
    <filterColumn colId="7" showButton="0"/>
    <filterColumn colId="9" showButton="0"/>
    <filterColumn colId="11" showButton="0"/>
    <filterColumn colId="13" showButton="0"/>
  </autoFilter>
  <sortState ref="A27:R32">
    <sortCondition ref="Q27:Q32"/>
  </sortState>
  <mergeCells count="1">
    <mergeCell ref="A1:E1"/>
  </mergeCells>
  <pageMargins left="0.31496062992125984" right="0.31496062992125984" top="0.78740157480314965" bottom="0.78740157480314965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workbookViewId="0">
      <selection activeCell="B2" sqref="B2"/>
    </sheetView>
  </sheetViews>
  <sheetFormatPr defaultRowHeight="15" x14ac:dyDescent="0.25"/>
  <cols>
    <col min="1" max="1" width="9.5703125" bestFit="1" customWidth="1"/>
    <col min="2" max="2" width="18.7109375" customWidth="1"/>
    <col min="3" max="3" width="4.7109375" customWidth="1"/>
    <col min="4" max="4" width="9.5703125" bestFit="1" customWidth="1"/>
    <col min="5" max="5" width="18.7109375" customWidth="1"/>
    <col min="6" max="6" width="4.7109375" customWidth="1"/>
    <col min="7" max="7" width="9.5703125" bestFit="1" customWidth="1"/>
    <col min="8" max="8" width="18.7109375" customWidth="1"/>
  </cols>
  <sheetData>
    <row r="1" spans="1:8" ht="45" customHeight="1" x14ac:dyDescent="0.25">
      <c r="A1" s="6" t="s">
        <v>1</v>
      </c>
      <c r="B1" s="2"/>
      <c r="D1" s="6" t="s">
        <v>1</v>
      </c>
      <c r="E1" s="2"/>
      <c r="G1" s="6" t="s">
        <v>1</v>
      </c>
      <c r="H1" s="2"/>
    </row>
    <row r="2" spans="1:8" ht="22.5" customHeight="1" x14ac:dyDescent="0.25">
      <c r="A2" s="6" t="s">
        <v>20</v>
      </c>
      <c r="B2" s="2"/>
      <c r="D2" s="6" t="s">
        <v>20</v>
      </c>
      <c r="E2" s="2"/>
      <c r="G2" s="6" t="s">
        <v>20</v>
      </c>
      <c r="H2" s="2"/>
    </row>
    <row r="3" spans="1:8" x14ac:dyDescent="0.25">
      <c r="A3" s="3" t="s">
        <v>13</v>
      </c>
      <c r="B3" s="3" t="s">
        <v>14</v>
      </c>
      <c r="D3" s="3" t="s">
        <v>13</v>
      </c>
      <c r="E3" s="3" t="s">
        <v>14</v>
      </c>
      <c r="G3" s="3" t="s">
        <v>13</v>
      </c>
      <c r="H3" s="3" t="s">
        <v>14</v>
      </c>
    </row>
    <row r="4" spans="1:8" ht="30" customHeight="1" x14ac:dyDescent="0.25">
      <c r="A4" s="7" t="s">
        <v>15</v>
      </c>
      <c r="B4" s="2"/>
      <c r="D4" s="7" t="s">
        <v>15</v>
      </c>
      <c r="E4" s="2"/>
      <c r="G4" s="7" t="s">
        <v>15</v>
      </c>
      <c r="H4" s="2"/>
    </row>
    <row r="5" spans="1:8" ht="30" customHeight="1" x14ac:dyDescent="0.25">
      <c r="A5" s="7" t="s">
        <v>16</v>
      </c>
      <c r="B5" s="2"/>
      <c r="D5" s="7" t="s">
        <v>16</v>
      </c>
      <c r="E5" s="2"/>
      <c r="G5" s="7" t="s">
        <v>16</v>
      </c>
      <c r="H5" s="2"/>
    </row>
    <row r="6" spans="1:8" ht="30" customHeight="1" x14ac:dyDescent="0.25">
      <c r="A6" s="7" t="s">
        <v>17</v>
      </c>
      <c r="B6" s="2"/>
      <c r="D6" s="7" t="s">
        <v>17</v>
      </c>
      <c r="E6" s="2"/>
      <c r="G6" s="7" t="s">
        <v>17</v>
      </c>
      <c r="H6" s="2"/>
    </row>
    <row r="7" spans="1:8" ht="30" customHeight="1" x14ac:dyDescent="0.25">
      <c r="A7" s="7" t="s">
        <v>18</v>
      </c>
      <c r="B7" s="2"/>
      <c r="D7" s="7" t="s">
        <v>18</v>
      </c>
      <c r="E7" s="2"/>
      <c r="G7" s="7" t="s">
        <v>18</v>
      </c>
      <c r="H7" s="2"/>
    </row>
    <row r="8" spans="1:8" ht="30" customHeight="1" x14ac:dyDescent="0.25">
      <c r="A8" s="7" t="s">
        <v>19</v>
      </c>
      <c r="B8" s="2"/>
      <c r="D8" s="7" t="s">
        <v>19</v>
      </c>
      <c r="E8" s="2"/>
      <c r="G8" s="7" t="s">
        <v>19</v>
      </c>
      <c r="H8" s="2"/>
    </row>
    <row r="11" spans="1:8" ht="45.75" customHeight="1" x14ac:dyDescent="0.25">
      <c r="A11" s="6" t="s">
        <v>1</v>
      </c>
      <c r="B11" s="2"/>
      <c r="D11" s="6" t="s">
        <v>1</v>
      </c>
      <c r="E11" s="2"/>
      <c r="G11" s="6" t="s">
        <v>1</v>
      </c>
      <c r="H11" s="2"/>
    </row>
    <row r="12" spans="1:8" ht="30" customHeight="1" x14ac:dyDescent="0.25">
      <c r="A12" s="6" t="s">
        <v>20</v>
      </c>
      <c r="B12" s="2"/>
      <c r="D12" s="6" t="s">
        <v>20</v>
      </c>
      <c r="E12" s="2"/>
      <c r="G12" s="6" t="s">
        <v>20</v>
      </c>
      <c r="H12" s="2"/>
    </row>
    <row r="13" spans="1:8" x14ac:dyDescent="0.25">
      <c r="A13" s="3" t="s">
        <v>13</v>
      </c>
      <c r="B13" s="3" t="s">
        <v>14</v>
      </c>
      <c r="D13" s="3" t="s">
        <v>13</v>
      </c>
      <c r="E13" s="3" t="s">
        <v>14</v>
      </c>
      <c r="G13" s="3" t="s">
        <v>13</v>
      </c>
      <c r="H13" s="3" t="s">
        <v>14</v>
      </c>
    </row>
    <row r="14" spans="1:8" ht="30" customHeight="1" x14ac:dyDescent="0.25">
      <c r="A14" s="7" t="s">
        <v>15</v>
      </c>
      <c r="B14" s="2"/>
      <c r="D14" s="7" t="s">
        <v>15</v>
      </c>
      <c r="E14" s="2"/>
      <c r="G14" s="7" t="s">
        <v>15</v>
      </c>
      <c r="H14" s="2"/>
    </row>
    <row r="15" spans="1:8" ht="30" customHeight="1" x14ac:dyDescent="0.25">
      <c r="A15" s="7" t="s">
        <v>16</v>
      </c>
      <c r="B15" s="2"/>
      <c r="D15" s="7" t="s">
        <v>16</v>
      </c>
      <c r="E15" s="2"/>
      <c r="G15" s="7" t="s">
        <v>16</v>
      </c>
      <c r="H15" s="2"/>
    </row>
    <row r="16" spans="1:8" ht="30" customHeight="1" x14ac:dyDescent="0.25">
      <c r="A16" s="7" t="s">
        <v>17</v>
      </c>
      <c r="B16" s="2"/>
      <c r="D16" s="7" t="s">
        <v>17</v>
      </c>
      <c r="E16" s="2"/>
      <c r="G16" s="7" t="s">
        <v>17</v>
      </c>
      <c r="H16" s="2"/>
    </row>
    <row r="17" spans="1:8" ht="30" customHeight="1" x14ac:dyDescent="0.25">
      <c r="A17" s="7" t="s">
        <v>18</v>
      </c>
      <c r="B17" s="2"/>
      <c r="D17" s="7" t="s">
        <v>18</v>
      </c>
      <c r="E17" s="2"/>
      <c r="G17" s="7" t="s">
        <v>18</v>
      </c>
      <c r="H17" s="2"/>
    </row>
    <row r="18" spans="1:8" ht="30" customHeight="1" x14ac:dyDescent="0.25">
      <c r="A18" s="7" t="s">
        <v>19</v>
      </c>
      <c r="B18" s="2"/>
      <c r="D18" s="7" t="s">
        <v>19</v>
      </c>
      <c r="E18" s="2"/>
      <c r="G18" s="7" t="s">
        <v>19</v>
      </c>
      <c r="H18" s="2"/>
    </row>
    <row r="21" spans="1:8" ht="60" customHeight="1" x14ac:dyDescent="0.25">
      <c r="A21" s="6" t="s">
        <v>1</v>
      </c>
      <c r="B21" s="2"/>
      <c r="D21" s="6" t="s">
        <v>1</v>
      </c>
      <c r="E21" s="2"/>
      <c r="G21" s="6" t="s">
        <v>1</v>
      </c>
      <c r="H21" s="2"/>
    </row>
    <row r="22" spans="1:8" ht="30" customHeight="1" x14ac:dyDescent="0.25">
      <c r="A22" s="6" t="s">
        <v>20</v>
      </c>
      <c r="B22" s="2"/>
      <c r="D22" s="6" t="s">
        <v>20</v>
      </c>
      <c r="E22" s="2"/>
      <c r="G22" s="6" t="s">
        <v>20</v>
      </c>
      <c r="H22" s="2"/>
    </row>
    <row r="23" spans="1:8" x14ac:dyDescent="0.25">
      <c r="A23" s="3" t="s">
        <v>13</v>
      </c>
      <c r="B23" s="3" t="s">
        <v>14</v>
      </c>
      <c r="D23" s="3" t="s">
        <v>13</v>
      </c>
      <c r="E23" s="3" t="s">
        <v>14</v>
      </c>
      <c r="G23" s="3" t="s">
        <v>13</v>
      </c>
      <c r="H23" s="3" t="s">
        <v>14</v>
      </c>
    </row>
    <row r="24" spans="1:8" ht="30" customHeight="1" x14ac:dyDescent="0.25">
      <c r="A24" s="7" t="s">
        <v>15</v>
      </c>
      <c r="B24" s="2"/>
      <c r="D24" s="7" t="s">
        <v>15</v>
      </c>
      <c r="E24" s="2"/>
      <c r="G24" s="7" t="s">
        <v>15</v>
      </c>
      <c r="H24" s="2"/>
    </row>
    <row r="25" spans="1:8" ht="30" customHeight="1" x14ac:dyDescent="0.25">
      <c r="A25" s="7" t="s">
        <v>16</v>
      </c>
      <c r="B25" s="2"/>
      <c r="D25" s="7" t="s">
        <v>16</v>
      </c>
      <c r="E25" s="2"/>
      <c r="G25" s="7" t="s">
        <v>16</v>
      </c>
      <c r="H25" s="2"/>
    </row>
    <row r="26" spans="1:8" ht="30" customHeight="1" x14ac:dyDescent="0.25">
      <c r="A26" s="7" t="s">
        <v>17</v>
      </c>
      <c r="B26" s="2"/>
      <c r="D26" s="7" t="s">
        <v>17</v>
      </c>
      <c r="E26" s="2"/>
      <c r="G26" s="7" t="s">
        <v>17</v>
      </c>
      <c r="H26" s="2"/>
    </row>
    <row r="27" spans="1:8" ht="30" customHeight="1" x14ac:dyDescent="0.25">
      <c r="A27" s="7" t="s">
        <v>18</v>
      </c>
      <c r="B27" s="2"/>
      <c r="D27" s="7" t="s">
        <v>18</v>
      </c>
      <c r="E27" s="2"/>
      <c r="G27" s="7" t="s">
        <v>18</v>
      </c>
      <c r="H27" s="2"/>
    </row>
    <row r="28" spans="1:8" ht="30" customHeight="1" x14ac:dyDescent="0.25">
      <c r="A28" s="7" t="s">
        <v>19</v>
      </c>
      <c r="B28" s="2"/>
      <c r="D28" s="7" t="s">
        <v>19</v>
      </c>
      <c r="E28" s="2"/>
      <c r="G28" s="7" t="s">
        <v>19</v>
      </c>
      <c r="H28" s="2"/>
    </row>
  </sheetData>
  <pageMargins left="0.51181102362204722" right="0.31496062992125984" top="0.59055118110236227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6</vt:i4>
      </vt:variant>
      <vt:variant>
        <vt:lpstr>Pojmenované oblasti</vt:lpstr>
      </vt:variant>
      <vt:variant>
        <vt:i4>5</vt:i4>
      </vt:variant>
    </vt:vector>
  </HeadingPairs>
  <TitlesOfParts>
    <vt:vector size="11" baseType="lpstr">
      <vt:lpstr>do 5 let</vt:lpstr>
      <vt:lpstr>6 - 7 let</vt:lpstr>
      <vt:lpstr>8 - 9 let</vt:lpstr>
      <vt:lpstr>10 - 11 let</vt:lpstr>
      <vt:lpstr>nad 11 let</vt:lpstr>
      <vt:lpstr>Kartička</vt:lpstr>
      <vt:lpstr>'10 - 11 let'!Oblast_tisku</vt:lpstr>
      <vt:lpstr>'6 - 7 let'!Oblast_tisku</vt:lpstr>
      <vt:lpstr>'8 - 9 let'!Oblast_tisku</vt:lpstr>
      <vt:lpstr>'do 5 let'!Oblast_tisku</vt:lpstr>
      <vt:lpstr>'nad 11 let'!Oblast_tisku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jiriv</dc:creator>
  <cp:lastModifiedBy>Zvonek</cp:lastModifiedBy>
  <cp:lastPrinted>2024-05-08T10:20:27Z</cp:lastPrinted>
  <dcterms:created xsi:type="dcterms:W3CDTF">2016-05-04T12:17:49Z</dcterms:created>
  <dcterms:modified xsi:type="dcterms:W3CDTF">2024-05-09T08:02:54Z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PP_GUID">
    <vt:lpwstr>32f35d64-131d-4e57-a104-a4b58cf0aa8c</vt:lpwstr>
  </property>
</Properties>
</file>